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90" windowWidth="17955" windowHeight="8505"/>
  </bookViews>
  <sheets>
    <sheet name="ICTP-2012-Lab" sheetId="5" r:id="rId1"/>
  </sheets>
  <definedNames>
    <definedName name="_xlnm.Print_Area" localSheetId="0">'ICTP-2012-Lab'!$A$2:$M$85</definedName>
    <definedName name="_xlnm.Print_Titles" localSheetId="0">'ICTP-2012-Lab'!$1:$1</definedName>
  </definedNames>
  <calcPr calcId="125725"/>
</workbook>
</file>

<file path=xl/calcChain.xml><?xml version="1.0" encoding="utf-8"?>
<calcChain xmlns="http://schemas.openxmlformats.org/spreadsheetml/2006/main">
  <c r="J2" i="5"/>
  <c r="K2" s="1"/>
  <c r="J52"/>
  <c r="K52" s="1"/>
  <c r="J8"/>
  <c r="K8" s="1"/>
  <c r="J46"/>
  <c r="K46" s="1"/>
  <c r="J49"/>
  <c r="K49" s="1"/>
  <c r="J9"/>
  <c r="K9" s="1"/>
  <c r="J41"/>
  <c r="K41" s="1"/>
  <c r="J19"/>
  <c r="K19" s="1"/>
  <c r="J29"/>
  <c r="K29" s="1"/>
  <c r="J47"/>
  <c r="K47" s="1"/>
  <c r="J4"/>
  <c r="K4" s="1"/>
  <c r="J63"/>
  <c r="K63" s="1"/>
  <c r="J55"/>
  <c r="K55" s="1"/>
  <c r="J15"/>
  <c r="K15" s="1"/>
  <c r="J40"/>
  <c r="K40" s="1"/>
  <c r="J7"/>
  <c r="K7" s="1"/>
  <c r="J62"/>
  <c r="K62" s="1"/>
  <c r="J17"/>
  <c r="K17" s="1"/>
  <c r="J13"/>
  <c r="K13" s="1"/>
  <c r="J32"/>
  <c r="K32" s="1"/>
  <c r="J37"/>
  <c r="K37" s="1"/>
  <c r="J11"/>
  <c r="K11" s="1"/>
  <c r="J18"/>
  <c r="K18" s="1"/>
  <c r="J35"/>
  <c r="K35" s="1"/>
  <c r="J50"/>
  <c r="K50" s="1"/>
  <c r="J34"/>
  <c r="K34" s="1"/>
  <c r="J56"/>
  <c r="K56" s="1"/>
  <c r="J42"/>
  <c r="K42" s="1"/>
  <c r="J65"/>
  <c r="K65" s="1"/>
  <c r="J70"/>
  <c r="K70" s="1"/>
  <c r="J67"/>
  <c r="K67" s="1"/>
  <c r="J60"/>
  <c r="K60" s="1"/>
  <c r="J25"/>
  <c r="K25" s="1"/>
  <c r="J5"/>
  <c r="K5" s="1"/>
  <c r="J69"/>
  <c r="K69" s="1"/>
  <c r="J39"/>
  <c r="K39" s="1"/>
  <c r="J54"/>
  <c r="K54" s="1"/>
  <c r="J3"/>
  <c r="K3" s="1"/>
  <c r="J53"/>
  <c r="K53" s="1"/>
  <c r="J20"/>
  <c r="K20" s="1"/>
  <c r="J51"/>
  <c r="K51" s="1"/>
  <c r="J66"/>
  <c r="K66" s="1"/>
  <c r="J72"/>
  <c r="K72" s="1"/>
  <c r="J16"/>
  <c r="K16" s="1"/>
  <c r="J64"/>
  <c r="K64" s="1"/>
  <c r="J36"/>
  <c r="K36" s="1"/>
  <c r="J74"/>
  <c r="K74" s="1"/>
  <c r="J22"/>
  <c r="K22" s="1"/>
  <c r="J27"/>
  <c r="K27" s="1"/>
  <c r="J24"/>
  <c r="K24" s="1"/>
  <c r="J10"/>
  <c r="K10" s="1"/>
  <c r="J43"/>
  <c r="K43" s="1"/>
  <c r="J59"/>
  <c r="K59" s="1"/>
  <c r="J68"/>
  <c r="K68" s="1"/>
  <c r="J57"/>
  <c r="K57" s="1"/>
  <c r="J44"/>
  <c r="K44" s="1"/>
  <c r="J28"/>
  <c r="K28" s="1"/>
  <c r="J38"/>
  <c r="K38" s="1"/>
  <c r="J21"/>
  <c r="K21" s="1"/>
  <c r="J45"/>
  <c r="K45" s="1"/>
  <c r="J33"/>
  <c r="K33" s="1"/>
  <c r="J48"/>
  <c r="K48" s="1"/>
  <c r="J71"/>
  <c r="K71" s="1"/>
  <c r="J14"/>
  <c r="K14" s="1"/>
  <c r="J30"/>
  <c r="K30" s="1"/>
  <c r="J26"/>
  <c r="K26" s="1"/>
  <c r="J31"/>
  <c r="K31" s="1"/>
  <c r="J58"/>
  <c r="K58" s="1"/>
  <c r="J6"/>
  <c r="K6" s="1"/>
  <c r="J12"/>
  <c r="K12" s="1"/>
  <c r="J23"/>
  <c r="K23" s="1"/>
  <c r="J73"/>
  <c r="K73" s="1"/>
  <c r="J61"/>
  <c r="K61" s="1"/>
  <c r="T74"/>
  <c r="U74" s="1"/>
  <c r="T73"/>
  <c r="U73" s="1"/>
  <c r="T72"/>
  <c r="U72" s="1"/>
  <c r="T71"/>
  <c r="U71" s="1"/>
  <c r="T70"/>
  <c r="U70" s="1"/>
  <c r="T69"/>
  <c r="U69" s="1"/>
  <c r="T68"/>
  <c r="U68" s="1"/>
  <c r="T67"/>
  <c r="U67" s="1"/>
  <c r="T66"/>
  <c r="U66" s="1"/>
  <c r="T65"/>
  <c r="U65" s="1"/>
  <c r="T64"/>
  <c r="U64" s="1"/>
  <c r="T63"/>
  <c r="U63" s="1"/>
  <c r="T62"/>
  <c r="U62" s="1"/>
  <c r="T61"/>
  <c r="U61" s="1"/>
  <c r="T60"/>
  <c r="U60" s="1"/>
  <c r="T59"/>
  <c r="U59" s="1"/>
  <c r="T58"/>
  <c r="U58" s="1"/>
  <c r="T57"/>
  <c r="U57" s="1"/>
  <c r="T56"/>
  <c r="U56" s="1"/>
  <c r="T55"/>
  <c r="U55" s="1"/>
  <c r="T54"/>
  <c r="U54" s="1"/>
  <c r="T53"/>
  <c r="U53" s="1"/>
  <c r="T52"/>
  <c r="U52" s="1"/>
  <c r="T51"/>
  <c r="U51" s="1"/>
  <c r="T50"/>
  <c r="U50" s="1"/>
  <c r="T49"/>
  <c r="U49" s="1"/>
  <c r="T48"/>
  <c r="U48" s="1"/>
  <c r="T47"/>
  <c r="U47" s="1"/>
  <c r="T46"/>
  <c r="U46" s="1"/>
  <c r="T45"/>
  <c r="U45" s="1"/>
  <c r="T44"/>
  <c r="U44" s="1"/>
  <c r="T43"/>
  <c r="U43" s="1"/>
  <c r="T42"/>
  <c r="U42" s="1"/>
  <c r="T41"/>
  <c r="U41" s="1"/>
  <c r="T40"/>
  <c r="U40" s="1"/>
  <c r="T39"/>
  <c r="U39" s="1"/>
  <c r="T38"/>
  <c r="U38" s="1"/>
  <c r="T37"/>
  <c r="U37" s="1"/>
  <c r="T36"/>
  <c r="U36" s="1"/>
  <c r="T35"/>
  <c r="U35" s="1"/>
  <c r="T34"/>
  <c r="U34" s="1"/>
  <c r="T33"/>
  <c r="U33" s="1"/>
  <c r="T32"/>
  <c r="U32" s="1"/>
  <c r="T31"/>
  <c r="U31" s="1"/>
  <c r="T30"/>
  <c r="U30" s="1"/>
  <c r="T29"/>
  <c r="U29" s="1"/>
  <c r="T28"/>
  <c r="U28" s="1"/>
  <c r="T27"/>
  <c r="U27" s="1"/>
  <c r="T26"/>
  <c r="U26" s="1"/>
  <c r="T25"/>
  <c r="U25" s="1"/>
  <c r="T24"/>
  <c r="U24" s="1"/>
  <c r="T23"/>
  <c r="U23" s="1"/>
  <c r="T22"/>
  <c r="U22" s="1"/>
  <c r="T21"/>
  <c r="U21" s="1"/>
  <c r="T20"/>
  <c r="U20" s="1"/>
  <c r="T19"/>
  <c r="U19" s="1"/>
  <c r="T18"/>
  <c r="U18" s="1"/>
  <c r="T17"/>
  <c r="U17" s="1"/>
  <c r="T16"/>
  <c r="U16" s="1"/>
  <c r="T15"/>
  <c r="U15" s="1"/>
  <c r="T14"/>
  <c r="U14" s="1"/>
  <c r="T13"/>
  <c r="U13" s="1"/>
  <c r="T12"/>
  <c r="U12" s="1"/>
  <c r="T11"/>
  <c r="U11" s="1"/>
  <c r="T10"/>
  <c r="U10" s="1"/>
  <c r="T9"/>
  <c r="U9" s="1"/>
  <c r="T8"/>
  <c r="U8" s="1"/>
  <c r="T7"/>
  <c r="U7" s="1"/>
  <c r="T6"/>
  <c r="U6" s="1"/>
  <c r="T5"/>
  <c r="U5" s="1"/>
  <c r="T4"/>
  <c r="U4" s="1"/>
  <c r="T3"/>
  <c r="U3" s="1"/>
  <c r="T2"/>
  <c r="U2" s="1"/>
  <c r="R2"/>
  <c r="S2" s="1"/>
  <c r="R74"/>
  <c r="S74" s="1"/>
  <c r="R73"/>
  <c r="S73" s="1"/>
  <c r="R72"/>
  <c r="S72" s="1"/>
  <c r="R71"/>
  <c r="S71" s="1"/>
  <c r="R70"/>
  <c r="S70" s="1"/>
  <c r="R69"/>
  <c r="S69" s="1"/>
  <c r="R68"/>
  <c r="S68" s="1"/>
  <c r="R67"/>
  <c r="S67" s="1"/>
  <c r="R66"/>
  <c r="S66" s="1"/>
  <c r="R65"/>
  <c r="S65" s="1"/>
  <c r="R64"/>
  <c r="S64" s="1"/>
  <c r="R63"/>
  <c r="S63" s="1"/>
  <c r="R62"/>
  <c r="S62" s="1"/>
  <c r="R61"/>
  <c r="S61" s="1"/>
  <c r="R60"/>
  <c r="S60" s="1"/>
  <c r="R59"/>
  <c r="S59" s="1"/>
  <c r="R58"/>
  <c r="S58" s="1"/>
  <c r="R57"/>
  <c r="S57" s="1"/>
  <c r="R56"/>
  <c r="S56" s="1"/>
  <c r="R55"/>
  <c r="S55" s="1"/>
  <c r="R54"/>
  <c r="S54" s="1"/>
  <c r="R53"/>
  <c r="S53" s="1"/>
  <c r="R52"/>
  <c r="S52" s="1"/>
  <c r="R51"/>
  <c r="S51" s="1"/>
  <c r="R50"/>
  <c r="S50" s="1"/>
  <c r="R49"/>
  <c r="S49" s="1"/>
  <c r="R48"/>
  <c r="S48" s="1"/>
  <c r="R47"/>
  <c r="S47" s="1"/>
  <c r="R46"/>
  <c r="S46" s="1"/>
  <c r="R45"/>
  <c r="S45" s="1"/>
  <c r="R44"/>
  <c r="S44" s="1"/>
  <c r="R43"/>
  <c r="S43" s="1"/>
  <c r="R42"/>
  <c r="S42" s="1"/>
  <c r="R41"/>
  <c r="S41" s="1"/>
  <c r="R40"/>
  <c r="S40" s="1"/>
  <c r="R39"/>
  <c r="S39" s="1"/>
  <c r="R38"/>
  <c r="S38" s="1"/>
  <c r="R37"/>
  <c r="S37" s="1"/>
  <c r="R36"/>
  <c r="S36" s="1"/>
  <c r="R35"/>
  <c r="S35" s="1"/>
  <c r="R34"/>
  <c r="S34" s="1"/>
  <c r="R33"/>
  <c r="S33" s="1"/>
  <c r="R32"/>
  <c r="S32" s="1"/>
  <c r="R31"/>
  <c r="S31" s="1"/>
  <c r="R30"/>
  <c r="S30" s="1"/>
  <c r="R29"/>
  <c r="S29" s="1"/>
  <c r="R28"/>
  <c r="S28" s="1"/>
  <c r="R27"/>
  <c r="S27" s="1"/>
  <c r="R26"/>
  <c r="S26" s="1"/>
  <c r="R25"/>
  <c r="S25" s="1"/>
  <c r="R24"/>
  <c r="S24" s="1"/>
  <c r="R23"/>
  <c r="S23" s="1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R3"/>
  <c r="S3" s="1"/>
  <c r="M2" l="1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J83" l="1"/>
  <c r="J78"/>
  <c r="J79"/>
  <c r="J77"/>
  <c r="J80"/>
  <c r="J82"/>
  <c r="J81"/>
  <c r="J84" l="1"/>
  <c r="K80" s="1"/>
  <c r="K83" l="1"/>
  <c r="K78"/>
  <c r="K77"/>
  <c r="K81"/>
  <c r="K82"/>
  <c r="K79"/>
  <c r="K84" l="1"/>
</calcChain>
</file>

<file path=xl/sharedStrings.xml><?xml version="1.0" encoding="utf-8"?>
<sst xmlns="http://schemas.openxmlformats.org/spreadsheetml/2006/main" count="340" uniqueCount="186">
  <si>
    <t>Students Name</t>
  </si>
  <si>
    <t>Enroll. No.</t>
  </si>
  <si>
    <t>Sl.No.</t>
  </si>
  <si>
    <t>Assg (15)</t>
  </si>
  <si>
    <t>Attd (10)</t>
  </si>
  <si>
    <t>Total (150)</t>
  </si>
  <si>
    <t>Grade Penalty</t>
  </si>
  <si>
    <t>F</t>
  </si>
  <si>
    <t>Marks</t>
  </si>
  <si>
    <t>A+</t>
  </si>
  <si>
    <t>&lt;</t>
  </si>
  <si>
    <t>A</t>
  </si>
  <si>
    <t>B+</t>
  </si>
  <si>
    <t>B</t>
  </si>
  <si>
    <t>C</t>
  </si>
  <si>
    <t>D</t>
  </si>
  <si>
    <t># st</t>
  </si>
  <si>
    <t>Total =</t>
  </si>
  <si>
    <t>&gt; =</t>
  </si>
  <si>
    <t>Grade</t>
  </si>
  <si>
    <t>Note: Grade Penalty: F = Fail, G = Grade - 1</t>
  </si>
  <si>
    <t>% st</t>
  </si>
  <si>
    <t>Th Attd(%)</t>
  </si>
  <si>
    <t>Lab Attd(%)</t>
  </si>
  <si>
    <t>PV</t>
  </si>
  <si>
    <t>Lab Instr</t>
  </si>
  <si>
    <t>T-GP</t>
  </si>
  <si>
    <t>T-GP OK?</t>
  </si>
  <si>
    <t>L-GP</t>
  </si>
  <si>
    <t>L-GP OK?</t>
  </si>
  <si>
    <t>Column4</t>
  </si>
  <si>
    <t>MidSem (30)</t>
  </si>
  <si>
    <t>EndSem (75)</t>
  </si>
  <si>
    <t>Quiz    (15)</t>
  </si>
  <si>
    <t>IA      (5)</t>
  </si>
  <si>
    <t>Th-Init. Gr.</t>
  </si>
  <si>
    <t xml:space="preserve">Th Grade </t>
  </si>
  <si>
    <t>IMS2012001</t>
  </si>
  <si>
    <t>Nikhil Raj Singh</t>
  </si>
  <si>
    <t>IMS2012002</t>
  </si>
  <si>
    <t>Manas Jaiswal</t>
  </si>
  <si>
    <t>IMS2012003</t>
  </si>
  <si>
    <t>Preeti Yadav</t>
  </si>
  <si>
    <t>IMS2012004</t>
  </si>
  <si>
    <t>Abhishek Samvedi</t>
  </si>
  <si>
    <t>IMS2012005</t>
  </si>
  <si>
    <t>Priyam Singh</t>
  </si>
  <si>
    <t>IMS2012006</t>
  </si>
  <si>
    <t>Vartika Gupta</t>
  </si>
  <si>
    <t>IMS2012007</t>
  </si>
  <si>
    <t>Vaibhav Nath Sharma</t>
  </si>
  <si>
    <t>IMS2012008</t>
  </si>
  <si>
    <t>Tulasidharan Mudiliar</t>
  </si>
  <si>
    <t>IMS2012009</t>
  </si>
  <si>
    <t>Avtaar Alwani</t>
  </si>
  <si>
    <t>IMS2012010</t>
  </si>
  <si>
    <t>N J Manasi</t>
  </si>
  <si>
    <t>IMS2012011</t>
  </si>
  <si>
    <t>Pranshu Bajpai</t>
  </si>
  <si>
    <t>IMS2012012</t>
  </si>
  <si>
    <t>Sameer Raghunath Patil</t>
  </si>
  <si>
    <t>IMS2012013</t>
  </si>
  <si>
    <t>Vinit Jhalani</t>
  </si>
  <si>
    <t>IMS2012014</t>
  </si>
  <si>
    <t>Himanshu Vijay Shewale</t>
  </si>
  <si>
    <t>IMS2012015</t>
  </si>
  <si>
    <t>Pratik Talwar</t>
  </si>
  <si>
    <t>IMS2012017</t>
  </si>
  <si>
    <t>Pragyanshu Kumar</t>
  </si>
  <si>
    <t>IMS2012018</t>
  </si>
  <si>
    <t>Raghwendra Pratap Singh</t>
  </si>
  <si>
    <t>IMS2012019</t>
  </si>
  <si>
    <t>Sumit Kumar Tekriwal</t>
  </si>
  <si>
    <t>IMS2012020</t>
  </si>
  <si>
    <t>Gaurav Srivastava</t>
  </si>
  <si>
    <t>IMS2012021</t>
  </si>
  <si>
    <t>Jatin Sethi</t>
  </si>
  <si>
    <t>IMS2012023</t>
  </si>
  <si>
    <t>Praveen Kumar</t>
  </si>
  <si>
    <t>IMS2012024</t>
  </si>
  <si>
    <t>Anjali Srivatava</t>
  </si>
  <si>
    <t>IMS2012025</t>
  </si>
  <si>
    <t>Rajiv Ranjan Singh</t>
  </si>
  <si>
    <t>IMS2012026</t>
  </si>
  <si>
    <t>Nitesh Kumar Shilpkar</t>
  </si>
  <si>
    <t>IMS2012027</t>
  </si>
  <si>
    <t>Kavya Dayal</t>
  </si>
  <si>
    <t>IMS2012028</t>
  </si>
  <si>
    <t>Kaushik Pandey</t>
  </si>
  <si>
    <t>IMS2012029</t>
  </si>
  <si>
    <t>Abhishek Gupta</t>
  </si>
  <si>
    <t>IMS2012030</t>
  </si>
  <si>
    <t>Ragini</t>
  </si>
  <si>
    <t>IMS2012031</t>
  </si>
  <si>
    <t>Bhupendra Kumar</t>
  </si>
  <si>
    <t>IMS2012032</t>
  </si>
  <si>
    <t>Mayank Saxena</t>
  </si>
  <si>
    <t>IMS2012033</t>
  </si>
  <si>
    <t>Parveen</t>
  </si>
  <si>
    <t>IMS2012034</t>
  </si>
  <si>
    <t>Alok Shukla</t>
  </si>
  <si>
    <t>Abs</t>
  </si>
  <si>
    <t>IMS2012035</t>
  </si>
  <si>
    <t>Ravi Kumar Pal</t>
  </si>
  <si>
    <t>IMS2012036</t>
  </si>
  <si>
    <t>Ravi Shanker</t>
  </si>
  <si>
    <t>IMS2012037</t>
  </si>
  <si>
    <t>Abhishek Kumar Srivastava</t>
  </si>
  <si>
    <t>IMS2012038</t>
  </si>
  <si>
    <t>Subhaskar</t>
  </si>
  <si>
    <t>IMS2012039</t>
  </si>
  <si>
    <t>Sparsh Owlak</t>
  </si>
  <si>
    <t>IMS2012040</t>
  </si>
  <si>
    <t>Allankrita Sharma</t>
  </si>
  <si>
    <t>IMS2012041</t>
  </si>
  <si>
    <t>Akash Gupta</t>
  </si>
  <si>
    <t>IMS2012042</t>
  </si>
  <si>
    <t>Savita Gupta</t>
  </si>
  <si>
    <t>IMS2012043</t>
  </si>
  <si>
    <t>Gopal Shivhare</t>
  </si>
  <si>
    <t>IMS2012044</t>
  </si>
  <si>
    <t>Kumar Sankalp</t>
  </si>
  <si>
    <t>IMS2012045</t>
  </si>
  <si>
    <t>Prateek Gupta</t>
  </si>
  <si>
    <t>IMS2012047</t>
  </si>
  <si>
    <t>Vaibhav Vilasrao Deshmukh</t>
  </si>
  <si>
    <t>IMS2012048</t>
  </si>
  <si>
    <t>Abhishek Divakar</t>
  </si>
  <si>
    <t>IMS2012049</t>
  </si>
  <si>
    <t>Neeraj Kumar</t>
  </si>
  <si>
    <t>IMS2012050</t>
  </si>
  <si>
    <t>Neeraj Thakur</t>
  </si>
  <si>
    <t>IMS2012051</t>
  </si>
  <si>
    <t>Ankita Sharma</t>
  </si>
  <si>
    <t>IMS2012052</t>
  </si>
  <si>
    <t>Snehlata</t>
  </si>
  <si>
    <t>IMS2012053</t>
  </si>
  <si>
    <t>Mayank Pushkar</t>
  </si>
  <si>
    <t>IMS2012054</t>
  </si>
  <si>
    <t>Amit Kumar</t>
  </si>
  <si>
    <t>IMS2012055</t>
  </si>
  <si>
    <t>Shiksha Sagar</t>
  </si>
  <si>
    <t>IMS2012056</t>
  </si>
  <si>
    <t>Vishwajit Singh</t>
  </si>
  <si>
    <t>IMS2012057</t>
  </si>
  <si>
    <t>Anupam Pandey</t>
  </si>
  <si>
    <t>IMS2012058</t>
  </si>
  <si>
    <t>Parichay Rai</t>
  </si>
  <si>
    <t>IMS2012059</t>
  </si>
  <si>
    <t>Rahul Gurnani</t>
  </si>
  <si>
    <t>IMS2012060</t>
  </si>
  <si>
    <t>Chetna Singh</t>
  </si>
  <si>
    <t>IMS2012061</t>
  </si>
  <si>
    <t>Shiv Prakash Nath Tripathi</t>
  </si>
  <si>
    <t>IMS2012062</t>
  </si>
  <si>
    <t>Narendra Pratap Singh</t>
  </si>
  <si>
    <t>IMS2012063</t>
  </si>
  <si>
    <t>Vipin Pandey</t>
  </si>
  <si>
    <t>IMS2012064</t>
  </si>
  <si>
    <t>Parul Mehrotra</t>
  </si>
  <si>
    <t>IMS2012065</t>
  </si>
  <si>
    <t>Ruchi Srivastav</t>
  </si>
  <si>
    <t>IMS2012066</t>
  </si>
  <si>
    <t>Vishal Kumar</t>
  </si>
  <si>
    <t>IMS2012067</t>
  </si>
  <si>
    <t>Irman Ali</t>
  </si>
  <si>
    <t>IMS2012068</t>
  </si>
  <si>
    <t>Somesh Pratap Singh</t>
  </si>
  <si>
    <t>IMS2012069</t>
  </si>
  <si>
    <t>Atul Raj</t>
  </si>
  <si>
    <t>IMS2012070</t>
  </si>
  <si>
    <t>Apoorva Bhatt</t>
  </si>
  <si>
    <t>IMS2012071</t>
  </si>
  <si>
    <t>Bablu Gupta</t>
  </si>
  <si>
    <t>IMS2012072</t>
  </si>
  <si>
    <t>Jayvardhan Singh</t>
  </si>
  <si>
    <t>IMS2012073</t>
  </si>
  <si>
    <t>Kapil Gupta</t>
  </si>
  <si>
    <t>IMS2012074</t>
  </si>
  <si>
    <t>Rishabh Gupta</t>
  </si>
  <si>
    <t>IMS2012075</t>
  </si>
  <si>
    <t>Mayank Sharma</t>
  </si>
  <si>
    <t>IMS2011062</t>
  </si>
  <si>
    <t>Munish Kumar</t>
  </si>
  <si>
    <t>.</t>
  </si>
  <si>
    <t>G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</si>
</sst>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0"/>
      <name val="Arial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name val="Consolas"/>
      <family val="3"/>
    </font>
    <font>
      <b/>
      <sz val="8"/>
      <name val="Arial"/>
      <family val="2"/>
    </font>
    <font>
      <sz val="8"/>
      <color rgb="FFFF0000"/>
      <name val="Consolas"/>
      <family val="3"/>
    </font>
    <font>
      <sz val="9"/>
      <color rgb="FF993300"/>
      <name val="Arial"/>
      <family val="2"/>
    </font>
    <font>
      <sz val="9"/>
      <color rgb="FF7030A0"/>
      <name val="Arial"/>
      <family val="2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6" tint="-0.499984740745262"/>
      <name val="Arial"/>
      <family val="2"/>
    </font>
    <font>
      <b/>
      <sz val="10"/>
      <color theme="6" tint="-0.499984740745262"/>
      <name val="Arial"/>
      <family val="2"/>
    </font>
    <font>
      <b/>
      <sz val="8"/>
      <color theme="6" tint="-0.499984740745262"/>
      <name val="Cambria"/>
      <family val="1"/>
      <scheme val="major"/>
    </font>
    <font>
      <b/>
      <sz val="8"/>
      <color theme="6" tint="-0.499984740745262"/>
      <name val="Arial"/>
      <family val="2"/>
    </font>
    <font>
      <b/>
      <sz val="8"/>
      <color rgb="FFFF0000"/>
      <name val="Consolas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164" fontId="5" fillId="0" borderId="1" xfId="0" applyNumberFormat="1" applyFont="1" applyBorder="1" applyAlignment="1">
      <alignment horizontal="right" vertical="center" indent="1"/>
    </xf>
    <xf numFmtId="0" fontId="3" fillId="0" borderId="0" xfId="0" applyFont="1"/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1" fontId="5" fillId="0" borderId="1" xfId="0" applyNumberFormat="1" applyFont="1" applyBorder="1" applyAlignment="1">
      <alignment horizontal="right" vertical="center" indent="1"/>
    </xf>
    <xf numFmtId="0" fontId="4" fillId="0" borderId="2" xfId="2" applyFont="1" applyFill="1" applyBorder="1" applyAlignment="1">
      <alignment horizontal="left" vertical="center" wrapText="1" indent="1"/>
    </xf>
    <xf numFmtId="0" fontId="9" fillId="0" borderId="0" xfId="0" applyFont="1"/>
    <xf numFmtId="1" fontId="0" fillId="0" borderId="0" xfId="0" applyNumberFormat="1" applyAlignment="1">
      <alignment horizontal="right" indent="1"/>
    </xf>
    <xf numFmtId="0" fontId="9" fillId="0" borderId="0" xfId="0" applyFont="1" applyAlignment="1">
      <alignment horizontal="right" inden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 inden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11" fillId="0" borderId="0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vertical="center" indent="1"/>
    </xf>
    <xf numFmtId="164" fontId="10" fillId="0" borderId="0" xfId="0" applyNumberFormat="1" applyFont="1" applyBorder="1" applyAlignment="1">
      <alignment horizontal="right" vertical="center" wrapText="1" indent="1"/>
    </xf>
    <xf numFmtId="0" fontId="10" fillId="0" borderId="0" xfId="0" applyFont="1" applyBorder="1" applyAlignment="1">
      <alignment horizontal="right" indent="1"/>
    </xf>
    <xf numFmtId="1" fontId="10" fillId="0" borderId="0" xfId="0" applyNumberFormat="1" applyFont="1" applyBorder="1" applyAlignment="1">
      <alignment horizontal="right" vertical="center" wrapText="1" indent="1"/>
    </xf>
    <xf numFmtId="1" fontId="7" fillId="0" borderId="1" xfId="0" applyNumberFormat="1" applyFont="1" applyBorder="1" applyAlignment="1">
      <alignment horizontal="right" vertical="center" indent="1"/>
    </xf>
    <xf numFmtId="1" fontId="3" fillId="0" borderId="0" xfId="0" applyNumberFormat="1" applyFont="1" applyAlignment="1">
      <alignment horizontal="right" vertical="center" indent="1"/>
    </xf>
    <xf numFmtId="0" fontId="6" fillId="0" borderId="0" xfId="0" applyFont="1" applyAlignment="1" applyProtection="1">
      <alignment horizontal="center" vertical="top" wrapText="1"/>
      <protection locked="0"/>
    </xf>
    <xf numFmtId="1" fontId="12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/>
    <xf numFmtId="0" fontId="14" fillId="0" borderId="0" xfId="0" applyFont="1"/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right" indent="1"/>
    </xf>
    <xf numFmtId="0" fontId="14" fillId="0" borderId="0" xfId="0" applyFont="1" applyAlignment="1">
      <alignment horizontal="center" vertical="center"/>
    </xf>
    <xf numFmtId="0" fontId="12" fillId="0" borderId="0" xfId="2" applyFont="1" applyFill="1" applyBorder="1" applyAlignment="1">
      <alignment horizontal="left" vertical="center" wrapText="1" indent="1"/>
    </xf>
    <xf numFmtId="0" fontId="3" fillId="0" borderId="2" xfId="2" applyFont="1" applyFill="1" applyBorder="1" applyAlignment="1">
      <alignment horizontal="left" vertical="center" wrapText="1" indent="1"/>
    </xf>
    <xf numFmtId="0" fontId="3" fillId="0" borderId="0" xfId="2" applyFont="1" applyFill="1" applyBorder="1" applyAlignment="1">
      <alignment horizontal="left" vertical="center" wrapText="1" indent="1"/>
    </xf>
    <xf numFmtId="1" fontId="3" fillId="0" borderId="0" xfId="0" applyNumberFormat="1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right" indent="1"/>
    </xf>
    <xf numFmtId="0" fontId="11" fillId="0" borderId="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right" vertical="center" wrapText="1"/>
    </xf>
    <xf numFmtId="1" fontId="11" fillId="0" borderId="0" xfId="0" applyNumberFormat="1" applyFont="1" applyBorder="1" applyAlignment="1">
      <alignment horizontal="right" vertical="center" wrapText="1" indent="1"/>
    </xf>
    <xf numFmtId="0" fontId="11" fillId="0" borderId="0" xfId="0" applyFont="1" applyBorder="1" applyAlignment="1">
      <alignment horizontal="right" indent="1"/>
    </xf>
    <xf numFmtId="164" fontId="11" fillId="0" borderId="0" xfId="0" applyNumberFormat="1" applyFont="1" applyBorder="1" applyAlignment="1">
      <alignment horizontal="right" vertical="center" wrapText="1" indent="1"/>
    </xf>
    <xf numFmtId="0" fontId="6" fillId="0" borderId="0" xfId="0" applyFont="1"/>
    <xf numFmtId="164" fontId="18" fillId="0" borderId="1" xfId="0" applyNumberFormat="1" applyFont="1" applyBorder="1" applyAlignment="1">
      <alignment horizontal="right" vertical="center" indent="1"/>
    </xf>
  </cellXfs>
  <cellStyles count="4">
    <cellStyle name="Normal" xfId="0" builtinId="0"/>
    <cellStyle name="Normal_ sem sec A" xfId="1"/>
    <cellStyle name="Normal_B.Tech 1 sem" xfId="2"/>
    <cellStyle name="Normal_RGIIT" xfId="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" formatCode="0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center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" formatCode="0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center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onsolas"/>
        <scheme val="none"/>
      </font>
      <numFmt numFmtId="1" formatCode="0"/>
      <alignment horizontal="right" vertical="center" textRotation="0" wrapText="0" indent="1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scheme val="none"/>
      </font>
      <numFmt numFmtId="1" formatCode="0"/>
      <alignment horizontal="right" vertical="center" textRotation="0" wrapText="0" indent="1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scheme val="none"/>
      </font>
      <numFmt numFmtId="1" formatCode="0"/>
      <alignment horizontal="left" vertical="center" textRotation="0" wrapText="0" indent="1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scheme val="none"/>
      </font>
      <numFmt numFmtId="1" formatCode="0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scheme val="none"/>
      </font>
      <numFmt numFmtId="1" formatCode="0"/>
      <alignment horizontal="left" vertical="center" textRotation="0" wrapText="0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scheme val="none"/>
      </font>
      <numFmt numFmtId="1" formatCode="0"/>
      <alignment horizontal="right" vertical="center" textRotation="0" wrapText="0" indent="1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scheme val="none"/>
      </font>
      <numFmt numFmtId="164" formatCode="0.0"/>
      <alignment horizontal="right" vertical="center" textRotation="0" wrapText="0" indent="1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scheme val="none"/>
      </font>
      <numFmt numFmtId="1" formatCode="0"/>
      <alignment horizontal="right" vertical="center" textRotation="0" wrapText="0" indent="1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scheme val="none"/>
      </font>
      <numFmt numFmtId="1" formatCode="0"/>
      <alignment horizontal="right" vertical="center" textRotation="0" wrapText="0" indent="1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scheme val="none"/>
      </font>
      <numFmt numFmtId="164" formatCode="0.0"/>
      <alignment horizontal="right" vertical="center" textRotation="0" wrapText="0" indent="1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scheme val="none"/>
      </font>
      <numFmt numFmtId="164" formatCode="0.0"/>
      <alignment horizontal="right" vertical="center" textRotation="0" wrapText="0" indent="1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olas"/>
        <scheme val="none"/>
      </font>
      <numFmt numFmtId="164" formatCode="0.0"/>
      <alignment horizontal="right" vertical="center" textRotation="0" wrapText="0" indent="1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relativeIndent="0" justifyLastLine="0" shrinkToFit="0" mergeCell="0" readingOrder="0"/>
      <protection locked="0" hidden="0"/>
    </dxf>
  </dxfs>
  <tableStyles count="0" defaultTableStyle="TableStyleMedium9" defaultPivotStyle="PivotStyleLight16"/>
  <colors>
    <mruColors>
      <color rgb="FF006600"/>
      <color rgb="FFF1A22F"/>
      <color rgb="FF99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U74" totalsRowShown="0" headerRowDxfId="22" tableBorderDxfId="21">
  <autoFilter ref="A1:U74"/>
  <sortState ref="A2:AA363">
    <sortCondition ref="A1:A363"/>
  </sortState>
  <tableColumns count="21">
    <tableColumn id="1" name="Sl.No." dataDxfId="20"/>
    <tableColumn id="2" name="Enroll. No." dataDxfId="19" dataCellStyle="Normal_ sem sec A"/>
    <tableColumn id="3" name="Students Name" dataDxfId="18" dataCellStyle="Normal_RGIIT"/>
    <tableColumn id="5" name="MidSem (30)" dataDxfId="17"/>
    <tableColumn id="6" name="Quiz    (15)" dataDxfId="16"/>
    <tableColumn id="7" name="Assg (15)" dataDxfId="15"/>
    <tableColumn id="8" name="IA      (5)" dataDxfId="14"/>
    <tableColumn id="9" name="Attd (10)" dataDxfId="13"/>
    <tableColumn id="11" name="EndSem (75)" dataDxfId="12"/>
    <tableColumn id="12" name="Total (150)" dataDxfId="11">
      <calculatedColumnFormula>ROUND(SUM(D2:I2),0)</calculatedColumnFormula>
    </tableColumn>
    <tableColumn id="13" name="Th-Init. Gr." dataDxfId="10">
      <calculatedColumnFormula>IF(J2&gt;=$I$77,"A+",IF(J2&gt;=$I$78,"A",IF(J2&gt;=$I$79,"B+",IF(J2&gt;=$I$80,"B",IF(J2&gt;=$I$81,"C",IF(J2&gt;=$I$82,"D","F"))))))</calculatedColumnFormula>
    </tableColumn>
    <tableColumn id="14" name="Grade Penalty" dataDxfId="9"/>
    <tableColumn id="15" name="Th Grade " dataDxfId="8">
      <calculatedColumnFormula>IF(L2=".",K2,IF(K2="A+","A",IF(K2="A","B+",IF(K2="B+","B",IF(K2="B","C",IF(K2="C","D","F"))))))</calculatedColumnFormula>
    </tableColumn>
    <tableColumn id="20" name="Column4" dataDxfId="7"/>
    <tableColumn id="21" name="Th Attd(%)" dataDxfId="6"/>
    <tableColumn id="22" name="Lab Attd(%)" dataDxfId="5"/>
    <tableColumn id="23" name="Lab Instr" dataDxfId="4" dataCellStyle="Normal_B.Tech 1 sem"/>
    <tableColumn id="24" name="T-GP" dataDxfId="3">
      <calculatedColumnFormula>IF(O2&lt;50,"F",IF(O2&lt;=74,"G","."))</calculatedColumnFormula>
    </tableColumn>
    <tableColumn id="25" name="T-GP OK?" dataDxfId="2">
      <calculatedColumnFormula>IF(R2=L2," ","x")</calculatedColumnFormula>
    </tableColumn>
    <tableColumn id="26" name="L-GP" dataDxfId="1">
      <calculatedColumnFormula>IF(P2&lt;50,"F",IF(P2&lt;=74,"G","."))</calculatedColumnFormula>
    </tableColumn>
    <tableColumn id="27" name="L-GP OK?" dataDxfId="0">
      <calculatedColumnFormula>IF(T2=#REF!," ","x")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6"/>
  <sheetViews>
    <sheetView tabSelected="1" topLeftCell="A22" zoomScaleNormal="100" workbookViewId="0">
      <selection activeCell="F44" sqref="F44"/>
    </sheetView>
  </sheetViews>
  <sheetFormatPr defaultRowHeight="12" customHeight="1"/>
  <cols>
    <col min="1" max="1" width="8.7109375" style="1" customWidth="1"/>
    <col min="2" max="2" width="12.7109375" style="2" customWidth="1"/>
    <col min="3" max="3" width="24.7109375" style="3" customWidth="1"/>
    <col min="4" max="4" width="8.7109375" customWidth="1"/>
    <col min="5" max="6" width="6.7109375" customWidth="1"/>
    <col min="7" max="8" width="5.7109375" customWidth="1"/>
    <col min="9" max="9" width="8.7109375" style="11" customWidth="1"/>
    <col min="10" max="10" width="6.7109375" customWidth="1"/>
    <col min="11" max="11" width="7.7109375" customWidth="1"/>
    <col min="12" max="12" width="8.7109375" customWidth="1"/>
    <col min="13" max="13" width="6.7109375" customWidth="1"/>
    <col min="14" max="14" width="17" style="12" hidden="1" customWidth="1"/>
    <col min="15" max="15" width="10.28515625" style="10" hidden="1" customWidth="1"/>
    <col min="16" max="16" width="11" style="1" hidden="1" customWidth="1"/>
    <col min="17" max="17" width="12.5703125" style="11" hidden="1" customWidth="1"/>
    <col min="18" max="18" width="13.7109375" style="11" hidden="1" customWidth="1"/>
    <col min="19" max="19" width="11" style="1" hidden="1" customWidth="1"/>
    <col min="20" max="20" width="8.140625" style="1" hidden="1" customWidth="1"/>
    <col min="21" max="21" width="12.42578125" style="40" hidden="1" customWidth="1"/>
    <col min="22" max="22" width="8.140625" style="1" customWidth="1"/>
    <col min="23" max="23" width="12.42578125" style="40" customWidth="1"/>
    <col min="24" max="16384" width="9.140625" style="1"/>
  </cols>
  <sheetData>
    <row r="1" spans="1:21" s="7" customFormat="1" ht="26.1" customHeight="1">
      <c r="A1" s="52" t="s">
        <v>2</v>
      </c>
      <c r="B1" s="6" t="s">
        <v>1</v>
      </c>
      <c r="C1" s="6" t="s">
        <v>0</v>
      </c>
      <c r="D1" s="6" t="s">
        <v>31</v>
      </c>
      <c r="E1" s="6" t="s">
        <v>33</v>
      </c>
      <c r="F1" s="6" t="s">
        <v>3</v>
      </c>
      <c r="G1" s="6" t="s">
        <v>34</v>
      </c>
      <c r="H1" s="6" t="s">
        <v>4</v>
      </c>
      <c r="I1" s="6" t="s">
        <v>32</v>
      </c>
      <c r="J1" s="6" t="s">
        <v>5</v>
      </c>
      <c r="K1" s="6" t="s">
        <v>35</v>
      </c>
      <c r="L1" s="6" t="s">
        <v>6</v>
      </c>
      <c r="M1" s="6" t="s">
        <v>36</v>
      </c>
      <c r="N1" s="7" t="s">
        <v>30</v>
      </c>
      <c r="O1" s="6" t="s">
        <v>22</v>
      </c>
      <c r="P1" s="6" t="s">
        <v>23</v>
      </c>
      <c r="Q1" s="35" t="s">
        <v>25</v>
      </c>
      <c r="R1" s="35" t="s">
        <v>26</v>
      </c>
      <c r="S1" s="35" t="s">
        <v>27</v>
      </c>
      <c r="T1" s="35" t="s">
        <v>28</v>
      </c>
      <c r="U1" s="35" t="s">
        <v>29</v>
      </c>
    </row>
    <row r="2" spans="1:21" s="5" customFormat="1" ht="12" customHeight="1">
      <c r="A2" s="53">
        <v>1</v>
      </c>
      <c r="B2" s="9" t="s">
        <v>37</v>
      </c>
      <c r="C2" s="9" t="s">
        <v>38</v>
      </c>
      <c r="D2" s="4">
        <v>13</v>
      </c>
      <c r="E2" s="4">
        <v>10</v>
      </c>
      <c r="F2" s="4">
        <v>9</v>
      </c>
      <c r="G2" s="8"/>
      <c r="H2" s="8">
        <v>10</v>
      </c>
      <c r="I2" s="4"/>
      <c r="J2" s="8">
        <f t="shared" ref="J2:J65" si="0">ROUND(SUM(D2:I2),0)</f>
        <v>42</v>
      </c>
      <c r="K2" s="29" t="str">
        <f t="shared" ref="K2:K33" si="1">IF(J2&gt;=$I$77,"A+",IF(J2&gt;=$I$78,"A",IF(J2&gt;=$I$79,"B+",IF(J2&gt;=$I$80,"B",IF(J2&gt;=$I$81,"C",IF(J2&gt;=$I$82,"D","F"))))))</f>
        <v>A+</v>
      </c>
      <c r="L2" s="28" t="s">
        <v>184</v>
      </c>
      <c r="M2" s="29" t="str">
        <f t="shared" ref="M2" si="2">IF(L2=".",K2,IF(K2="A+","A",IF(K2="A","B+",IF(K2="B+","B",IF(K2="B","C",IF(K2="C","D","F"))))))</f>
        <v>A+</v>
      </c>
      <c r="O2" s="8">
        <v>92.5</v>
      </c>
      <c r="P2" s="33">
        <v>100</v>
      </c>
      <c r="Q2" s="48" t="s">
        <v>24</v>
      </c>
      <c r="R2" s="34" t="str">
        <f t="shared" ref="R2:R65" si="3">IF(O2&lt;50,"F",IF(O2&lt;=74,"G","."))</f>
        <v>.</v>
      </c>
      <c r="S2" s="36" t="str">
        <f t="shared" ref="S2:S33" si="4">IF(R2=L2," ","x")</f>
        <v xml:space="preserve"> </v>
      </c>
      <c r="T2" s="34" t="str">
        <f t="shared" ref="T2:T65" si="5">IF(P2&lt;50,"F",IF(P2&lt;=74,"G","."))</f>
        <v>.</v>
      </c>
      <c r="U2" s="36" t="e">
        <f>IF(T2=#REF!," ","x")</f>
        <v>#REF!</v>
      </c>
    </row>
    <row r="3" spans="1:21" s="5" customFormat="1" ht="12" customHeight="1">
      <c r="A3" s="53">
        <v>2</v>
      </c>
      <c r="B3" s="9" t="s">
        <v>39</v>
      </c>
      <c r="C3" s="9" t="s">
        <v>40</v>
      </c>
      <c r="D3" s="4">
        <v>13</v>
      </c>
      <c r="E3" s="4" t="s">
        <v>101</v>
      </c>
      <c r="F3" s="4">
        <v>8</v>
      </c>
      <c r="G3" s="8"/>
      <c r="H3" s="8">
        <v>9</v>
      </c>
      <c r="I3" s="4"/>
      <c r="J3" s="8">
        <f t="shared" si="0"/>
        <v>30</v>
      </c>
      <c r="K3" s="29" t="str">
        <f t="shared" si="1"/>
        <v>B+</v>
      </c>
      <c r="L3" s="28" t="s">
        <v>184</v>
      </c>
      <c r="M3" s="29" t="str">
        <f t="shared" ref="M3:M65" si="6">IF(L3=".",K3,IF(K3="A+","A",IF(K3="A","B+",IF(K3="B+","B",IF(K3="B","C",IF(K3="C","D","F"))))))</f>
        <v>B+</v>
      </c>
      <c r="O3" s="8">
        <v>90</v>
      </c>
      <c r="P3" s="33">
        <v>92.307692307692307</v>
      </c>
      <c r="Q3" s="48" t="s">
        <v>24</v>
      </c>
      <c r="R3" s="34" t="str">
        <f t="shared" si="3"/>
        <v>.</v>
      </c>
      <c r="S3" s="36" t="str">
        <f t="shared" si="4"/>
        <v xml:space="preserve"> </v>
      </c>
      <c r="T3" s="34" t="str">
        <f t="shared" si="5"/>
        <v>.</v>
      </c>
      <c r="U3" s="36" t="e">
        <f>IF(T3=#REF!," ","x")</f>
        <v>#REF!</v>
      </c>
    </row>
    <row r="4" spans="1:21" s="5" customFormat="1" ht="12" customHeight="1">
      <c r="A4" s="53">
        <v>3</v>
      </c>
      <c r="B4" s="9" t="s">
        <v>41</v>
      </c>
      <c r="C4" s="9" t="s">
        <v>42</v>
      </c>
      <c r="D4" s="4">
        <v>21</v>
      </c>
      <c r="E4" s="4">
        <v>10</v>
      </c>
      <c r="F4" s="4">
        <v>11</v>
      </c>
      <c r="G4" s="8"/>
      <c r="H4" s="8">
        <v>10</v>
      </c>
      <c r="I4" s="4"/>
      <c r="J4" s="8">
        <f t="shared" si="0"/>
        <v>52</v>
      </c>
      <c r="K4" s="29" t="str">
        <f t="shared" si="1"/>
        <v>A+</v>
      </c>
      <c r="L4" s="28" t="s">
        <v>184</v>
      </c>
      <c r="M4" s="29" t="str">
        <f t="shared" si="6"/>
        <v>A+</v>
      </c>
      <c r="O4" s="8">
        <v>82.5</v>
      </c>
      <c r="P4" s="33">
        <v>100</v>
      </c>
      <c r="Q4" s="48" t="s">
        <v>24</v>
      </c>
      <c r="R4" s="34" t="str">
        <f t="shared" si="3"/>
        <v>.</v>
      </c>
      <c r="S4" s="36" t="str">
        <f t="shared" si="4"/>
        <v xml:space="preserve"> </v>
      </c>
      <c r="T4" s="34" t="str">
        <f t="shared" si="5"/>
        <v>.</v>
      </c>
      <c r="U4" s="36" t="e">
        <f>IF(T4=#REF!," ","x")</f>
        <v>#REF!</v>
      </c>
    </row>
    <row r="5" spans="1:21" s="5" customFormat="1" ht="12" customHeight="1">
      <c r="A5" s="53">
        <v>4</v>
      </c>
      <c r="B5" s="9" t="s">
        <v>43</v>
      </c>
      <c r="C5" s="9" t="s">
        <v>44</v>
      </c>
      <c r="D5" s="4">
        <v>22</v>
      </c>
      <c r="E5" s="4">
        <v>14</v>
      </c>
      <c r="F5" s="4">
        <v>11</v>
      </c>
      <c r="G5" s="8"/>
      <c r="H5" s="8">
        <v>9</v>
      </c>
      <c r="I5" s="4"/>
      <c r="J5" s="8">
        <f t="shared" si="0"/>
        <v>56</v>
      </c>
      <c r="K5" s="29" t="str">
        <f t="shared" si="1"/>
        <v>A+</v>
      </c>
      <c r="L5" s="28" t="s">
        <v>184</v>
      </c>
      <c r="M5" s="29" t="str">
        <f t="shared" si="6"/>
        <v>A+</v>
      </c>
      <c r="O5" s="8">
        <v>87.5</v>
      </c>
      <c r="P5" s="33">
        <v>100</v>
      </c>
      <c r="Q5" s="48" t="s">
        <v>24</v>
      </c>
      <c r="R5" s="34" t="str">
        <f t="shared" si="3"/>
        <v>.</v>
      </c>
      <c r="S5" s="36" t="str">
        <f t="shared" si="4"/>
        <v xml:space="preserve"> </v>
      </c>
      <c r="T5" s="34" t="str">
        <f t="shared" si="5"/>
        <v>.</v>
      </c>
      <c r="U5" s="36" t="e">
        <f>IF(T5=#REF!," ","x")</f>
        <v>#REF!</v>
      </c>
    </row>
    <row r="6" spans="1:21" s="5" customFormat="1" ht="12" customHeight="1">
      <c r="A6" s="53">
        <v>5</v>
      </c>
      <c r="B6" s="9" t="s">
        <v>45</v>
      </c>
      <c r="C6" s="9" t="s">
        <v>46</v>
      </c>
      <c r="D6" s="4">
        <v>13</v>
      </c>
      <c r="E6" s="4">
        <v>8</v>
      </c>
      <c r="F6" s="4">
        <v>12</v>
      </c>
      <c r="G6" s="8"/>
      <c r="H6" s="8">
        <v>10</v>
      </c>
      <c r="I6" s="4"/>
      <c r="J6" s="8">
        <f t="shared" si="0"/>
        <v>43</v>
      </c>
      <c r="K6" s="29" t="str">
        <f t="shared" si="1"/>
        <v>A+</v>
      </c>
      <c r="L6" s="28" t="s">
        <v>184</v>
      </c>
      <c r="M6" s="29" t="str">
        <f t="shared" si="6"/>
        <v>A+</v>
      </c>
      <c r="O6" s="8">
        <v>95</v>
      </c>
      <c r="P6" s="33">
        <v>92.307692307692307</v>
      </c>
      <c r="Q6" s="48" t="s">
        <v>24</v>
      </c>
      <c r="R6" s="34" t="str">
        <f t="shared" si="3"/>
        <v>.</v>
      </c>
      <c r="S6" s="36" t="str">
        <f t="shared" si="4"/>
        <v xml:space="preserve"> </v>
      </c>
      <c r="T6" s="34" t="str">
        <f t="shared" si="5"/>
        <v>.</v>
      </c>
      <c r="U6" s="36" t="e">
        <f>IF(T6=#REF!," ","x")</f>
        <v>#REF!</v>
      </c>
    </row>
    <row r="7" spans="1:21" s="5" customFormat="1" ht="12" customHeight="1">
      <c r="A7" s="53">
        <v>6</v>
      </c>
      <c r="B7" s="9" t="s">
        <v>47</v>
      </c>
      <c r="C7" s="9" t="s">
        <v>48</v>
      </c>
      <c r="D7" s="4">
        <v>11</v>
      </c>
      <c r="E7" s="4">
        <v>11</v>
      </c>
      <c r="F7" s="4">
        <v>11</v>
      </c>
      <c r="G7" s="8"/>
      <c r="H7" s="8">
        <v>8</v>
      </c>
      <c r="I7" s="4"/>
      <c r="J7" s="8">
        <f t="shared" si="0"/>
        <v>41</v>
      </c>
      <c r="K7" s="29" t="str">
        <f t="shared" si="1"/>
        <v>A+</v>
      </c>
      <c r="L7" s="28" t="s">
        <v>184</v>
      </c>
      <c r="M7" s="29" t="str">
        <f t="shared" si="6"/>
        <v>A+</v>
      </c>
      <c r="O7" s="8">
        <v>90</v>
      </c>
      <c r="P7" s="33">
        <v>100</v>
      </c>
      <c r="Q7" s="48" t="s">
        <v>24</v>
      </c>
      <c r="R7" s="34" t="str">
        <f t="shared" si="3"/>
        <v>.</v>
      </c>
      <c r="S7" s="36" t="str">
        <f t="shared" si="4"/>
        <v xml:space="preserve"> </v>
      </c>
      <c r="T7" s="34" t="str">
        <f t="shared" si="5"/>
        <v>.</v>
      </c>
      <c r="U7" s="36" t="e">
        <f>IF(T7=#REF!," ","x")</f>
        <v>#REF!</v>
      </c>
    </row>
    <row r="8" spans="1:21" s="5" customFormat="1" ht="12" customHeight="1">
      <c r="A8" s="53">
        <v>7</v>
      </c>
      <c r="B8" s="9" t="s">
        <v>49</v>
      </c>
      <c r="C8" s="9" t="s">
        <v>50</v>
      </c>
      <c r="D8" s="4">
        <v>24</v>
      </c>
      <c r="E8" s="4">
        <v>12</v>
      </c>
      <c r="F8" s="4">
        <v>9</v>
      </c>
      <c r="G8" s="8"/>
      <c r="H8" s="8">
        <v>9</v>
      </c>
      <c r="I8" s="4"/>
      <c r="J8" s="8">
        <f t="shared" si="0"/>
        <v>54</v>
      </c>
      <c r="K8" s="29" t="str">
        <f t="shared" si="1"/>
        <v>A+</v>
      </c>
      <c r="L8" s="28" t="s">
        <v>184</v>
      </c>
      <c r="M8" s="29" t="str">
        <f t="shared" si="6"/>
        <v>A+</v>
      </c>
      <c r="O8" s="8">
        <v>85</v>
      </c>
      <c r="P8" s="33">
        <v>100</v>
      </c>
      <c r="Q8" s="48" t="s">
        <v>24</v>
      </c>
      <c r="R8" s="34" t="str">
        <f t="shared" si="3"/>
        <v>.</v>
      </c>
      <c r="S8" s="36" t="str">
        <f t="shared" si="4"/>
        <v xml:space="preserve"> </v>
      </c>
      <c r="T8" s="34" t="str">
        <f t="shared" si="5"/>
        <v>.</v>
      </c>
      <c r="U8" s="36" t="e">
        <f>IF(T8=#REF!," ","x")</f>
        <v>#REF!</v>
      </c>
    </row>
    <row r="9" spans="1:21" s="5" customFormat="1" ht="12" customHeight="1">
      <c r="A9" s="53">
        <v>8</v>
      </c>
      <c r="B9" s="9" t="s">
        <v>51</v>
      </c>
      <c r="C9" s="9" t="s">
        <v>52</v>
      </c>
      <c r="D9" s="4">
        <v>21</v>
      </c>
      <c r="E9" s="4">
        <v>11</v>
      </c>
      <c r="F9" s="4">
        <v>11</v>
      </c>
      <c r="G9" s="8"/>
      <c r="H9" s="8">
        <v>9</v>
      </c>
      <c r="I9" s="4"/>
      <c r="J9" s="8">
        <f t="shared" si="0"/>
        <v>52</v>
      </c>
      <c r="K9" s="29" t="str">
        <f t="shared" si="1"/>
        <v>A+</v>
      </c>
      <c r="L9" s="28" t="s">
        <v>184</v>
      </c>
      <c r="M9" s="29" t="str">
        <f t="shared" si="6"/>
        <v>A+</v>
      </c>
      <c r="O9" s="8">
        <v>87.5</v>
      </c>
      <c r="P9" s="33">
        <v>92.307692307692307</v>
      </c>
      <c r="Q9" s="48" t="s">
        <v>24</v>
      </c>
      <c r="R9" s="34" t="str">
        <f t="shared" si="3"/>
        <v>.</v>
      </c>
      <c r="S9" s="36" t="str">
        <f t="shared" si="4"/>
        <v xml:space="preserve"> </v>
      </c>
      <c r="T9" s="34" t="str">
        <f t="shared" si="5"/>
        <v>.</v>
      </c>
      <c r="U9" s="36" t="e">
        <f>IF(T9=#REF!," ","x")</f>
        <v>#REF!</v>
      </c>
    </row>
    <row r="10" spans="1:21" s="5" customFormat="1" ht="12" customHeight="1">
      <c r="A10" s="53">
        <v>9</v>
      </c>
      <c r="B10" s="9" t="s">
        <v>53</v>
      </c>
      <c r="C10" s="9" t="s">
        <v>54</v>
      </c>
      <c r="D10" s="4">
        <v>11</v>
      </c>
      <c r="E10" s="4">
        <v>10</v>
      </c>
      <c r="F10" s="4">
        <v>12</v>
      </c>
      <c r="G10" s="8"/>
      <c r="H10" s="8">
        <v>8</v>
      </c>
      <c r="I10" s="4"/>
      <c r="J10" s="8">
        <f t="shared" si="0"/>
        <v>41</v>
      </c>
      <c r="K10" s="29" t="str">
        <f t="shared" si="1"/>
        <v>A+</v>
      </c>
      <c r="L10" s="28" t="s">
        <v>184</v>
      </c>
      <c r="M10" s="29" t="str">
        <f t="shared" si="6"/>
        <v>A+</v>
      </c>
      <c r="O10" s="8">
        <v>92.5</v>
      </c>
      <c r="P10" s="33">
        <v>100</v>
      </c>
      <c r="Q10" s="48" t="s">
        <v>24</v>
      </c>
      <c r="R10" s="34" t="str">
        <f t="shared" si="3"/>
        <v>.</v>
      </c>
      <c r="S10" s="36" t="str">
        <f t="shared" si="4"/>
        <v xml:space="preserve"> </v>
      </c>
      <c r="T10" s="34" t="str">
        <f t="shared" si="5"/>
        <v>.</v>
      </c>
      <c r="U10" s="36" t="e">
        <f>IF(T10=#REF!," ","x")</f>
        <v>#REF!</v>
      </c>
    </row>
    <row r="11" spans="1:21" s="5" customFormat="1" ht="12" customHeight="1">
      <c r="A11" s="53">
        <v>10</v>
      </c>
      <c r="B11" s="9" t="s">
        <v>55</v>
      </c>
      <c r="C11" s="9" t="s">
        <v>56</v>
      </c>
      <c r="D11" s="4">
        <v>19</v>
      </c>
      <c r="E11" s="4">
        <v>11</v>
      </c>
      <c r="F11" s="4">
        <v>11</v>
      </c>
      <c r="G11" s="8"/>
      <c r="H11" s="8">
        <v>9</v>
      </c>
      <c r="I11" s="4"/>
      <c r="J11" s="8">
        <f t="shared" si="0"/>
        <v>50</v>
      </c>
      <c r="K11" s="29" t="str">
        <f t="shared" si="1"/>
        <v>A+</v>
      </c>
      <c r="L11" s="28" t="s">
        <v>184</v>
      </c>
      <c r="M11" s="29" t="str">
        <f t="shared" si="6"/>
        <v>A+</v>
      </c>
      <c r="O11" s="8">
        <v>85</v>
      </c>
      <c r="P11" s="33">
        <v>84.615384615384613</v>
      </c>
      <c r="Q11" s="48" t="s">
        <v>24</v>
      </c>
      <c r="R11" s="34" t="str">
        <f t="shared" si="3"/>
        <v>.</v>
      </c>
      <c r="S11" s="36" t="str">
        <f t="shared" si="4"/>
        <v xml:space="preserve"> </v>
      </c>
      <c r="T11" s="34" t="str">
        <f t="shared" si="5"/>
        <v>.</v>
      </c>
      <c r="U11" s="36" t="e">
        <f>IF(T11=#REF!," ","x")</f>
        <v>#REF!</v>
      </c>
    </row>
    <row r="12" spans="1:21" s="5" customFormat="1" ht="12" customHeight="1">
      <c r="A12" s="53">
        <v>11</v>
      </c>
      <c r="B12" s="9" t="s">
        <v>57</v>
      </c>
      <c r="C12" s="9" t="s">
        <v>58</v>
      </c>
      <c r="D12" s="4">
        <v>18</v>
      </c>
      <c r="E12" s="4">
        <v>11</v>
      </c>
      <c r="F12" s="4">
        <v>11</v>
      </c>
      <c r="G12" s="8"/>
      <c r="H12" s="8">
        <v>10</v>
      </c>
      <c r="I12" s="4"/>
      <c r="J12" s="8">
        <f t="shared" si="0"/>
        <v>50</v>
      </c>
      <c r="K12" s="29" t="str">
        <f t="shared" si="1"/>
        <v>A+</v>
      </c>
      <c r="L12" s="28" t="s">
        <v>184</v>
      </c>
      <c r="M12" s="29" t="str">
        <f t="shared" si="6"/>
        <v>A+</v>
      </c>
      <c r="O12" s="8">
        <v>90</v>
      </c>
      <c r="P12" s="33">
        <v>92.307692307692307</v>
      </c>
      <c r="Q12" s="48" t="s">
        <v>24</v>
      </c>
      <c r="R12" s="34" t="str">
        <f t="shared" si="3"/>
        <v>.</v>
      </c>
      <c r="S12" s="36" t="str">
        <f t="shared" si="4"/>
        <v xml:space="preserve"> </v>
      </c>
      <c r="T12" s="34" t="str">
        <f t="shared" si="5"/>
        <v>.</v>
      </c>
      <c r="U12" s="36" t="e">
        <f>IF(T12=#REF!," ","x")</f>
        <v>#REF!</v>
      </c>
    </row>
    <row r="13" spans="1:21" s="5" customFormat="1" ht="12" customHeight="1">
      <c r="A13" s="53">
        <v>12</v>
      </c>
      <c r="B13" s="9" t="s">
        <v>59</v>
      </c>
      <c r="C13" s="9" t="s">
        <v>60</v>
      </c>
      <c r="D13" s="4">
        <v>20</v>
      </c>
      <c r="E13" s="4">
        <v>12</v>
      </c>
      <c r="F13" s="4">
        <v>8</v>
      </c>
      <c r="G13" s="8"/>
      <c r="H13" s="8">
        <v>9</v>
      </c>
      <c r="I13" s="4"/>
      <c r="J13" s="8">
        <f t="shared" si="0"/>
        <v>49</v>
      </c>
      <c r="K13" s="29" t="str">
        <f t="shared" si="1"/>
        <v>A+</v>
      </c>
      <c r="L13" s="28" t="s">
        <v>184</v>
      </c>
      <c r="M13" s="29" t="str">
        <f t="shared" si="6"/>
        <v>A+</v>
      </c>
      <c r="O13" s="8">
        <v>90</v>
      </c>
      <c r="P13" s="33">
        <v>100</v>
      </c>
      <c r="Q13" s="48" t="s">
        <v>24</v>
      </c>
      <c r="R13" s="34" t="str">
        <f t="shared" si="3"/>
        <v>.</v>
      </c>
      <c r="S13" s="36" t="str">
        <f t="shared" si="4"/>
        <v xml:space="preserve"> </v>
      </c>
      <c r="T13" s="34" t="str">
        <f t="shared" si="5"/>
        <v>.</v>
      </c>
      <c r="U13" s="36" t="e">
        <f>IF(T13=#REF!," ","x")</f>
        <v>#REF!</v>
      </c>
    </row>
    <row r="14" spans="1:21" s="5" customFormat="1" ht="12" customHeight="1">
      <c r="A14" s="53">
        <v>13</v>
      </c>
      <c r="B14" s="9" t="s">
        <v>61</v>
      </c>
      <c r="C14" s="9" t="s">
        <v>62</v>
      </c>
      <c r="D14" s="4">
        <v>16</v>
      </c>
      <c r="E14" s="4">
        <v>11</v>
      </c>
      <c r="F14" s="4">
        <v>9</v>
      </c>
      <c r="G14" s="8"/>
      <c r="H14" s="8">
        <v>9</v>
      </c>
      <c r="I14" s="4"/>
      <c r="J14" s="8">
        <f t="shared" si="0"/>
        <v>45</v>
      </c>
      <c r="K14" s="29" t="str">
        <f t="shared" si="1"/>
        <v>A+</v>
      </c>
      <c r="L14" s="28" t="s">
        <v>184</v>
      </c>
      <c r="M14" s="29" t="str">
        <f t="shared" si="6"/>
        <v>A+</v>
      </c>
      <c r="O14" s="8">
        <v>90</v>
      </c>
      <c r="P14" s="33">
        <v>84.615384615384613</v>
      </c>
      <c r="Q14" s="48" t="s">
        <v>24</v>
      </c>
      <c r="R14" s="34" t="str">
        <f t="shared" si="3"/>
        <v>.</v>
      </c>
      <c r="S14" s="36" t="str">
        <f t="shared" si="4"/>
        <v xml:space="preserve"> </v>
      </c>
      <c r="T14" s="34" t="str">
        <f t="shared" si="5"/>
        <v>.</v>
      </c>
      <c r="U14" s="36" t="e">
        <f>IF(T14=#REF!," ","x")</f>
        <v>#REF!</v>
      </c>
    </row>
    <row r="15" spans="1:21" s="5" customFormat="1" ht="12" customHeight="1">
      <c r="A15" s="53">
        <v>14</v>
      </c>
      <c r="B15" s="9" t="s">
        <v>63</v>
      </c>
      <c r="C15" s="9" t="s">
        <v>64</v>
      </c>
      <c r="D15" s="4">
        <v>15</v>
      </c>
      <c r="E15" s="4">
        <v>11</v>
      </c>
      <c r="F15" s="4">
        <v>8</v>
      </c>
      <c r="G15" s="8"/>
      <c r="H15" s="8">
        <v>9</v>
      </c>
      <c r="I15" s="4"/>
      <c r="J15" s="8">
        <f t="shared" si="0"/>
        <v>43</v>
      </c>
      <c r="K15" s="29" t="str">
        <f t="shared" si="1"/>
        <v>A+</v>
      </c>
      <c r="L15" s="28" t="s">
        <v>184</v>
      </c>
      <c r="M15" s="29" t="str">
        <f t="shared" si="6"/>
        <v>A+</v>
      </c>
      <c r="O15" s="8">
        <v>95</v>
      </c>
      <c r="P15" s="33">
        <v>100</v>
      </c>
      <c r="Q15" s="48" t="s">
        <v>24</v>
      </c>
      <c r="R15" s="34" t="str">
        <f t="shared" si="3"/>
        <v>.</v>
      </c>
      <c r="S15" s="36" t="str">
        <f t="shared" si="4"/>
        <v xml:space="preserve"> </v>
      </c>
      <c r="T15" s="34" t="str">
        <f t="shared" si="5"/>
        <v>.</v>
      </c>
      <c r="U15" s="36" t="e">
        <f>IF(T15=#REF!," ","x")</f>
        <v>#REF!</v>
      </c>
    </row>
    <row r="16" spans="1:21" s="5" customFormat="1" ht="12" customHeight="1">
      <c r="A16" s="53">
        <v>15</v>
      </c>
      <c r="B16" s="9" t="s">
        <v>65</v>
      </c>
      <c r="C16" s="9" t="s">
        <v>66</v>
      </c>
      <c r="D16" s="4">
        <v>14</v>
      </c>
      <c r="E16" s="4">
        <v>10</v>
      </c>
      <c r="F16" s="4">
        <v>11</v>
      </c>
      <c r="G16" s="8"/>
      <c r="H16" s="8">
        <v>10</v>
      </c>
      <c r="I16" s="4"/>
      <c r="J16" s="8">
        <f t="shared" si="0"/>
        <v>45</v>
      </c>
      <c r="K16" s="29" t="str">
        <f t="shared" si="1"/>
        <v>A+</v>
      </c>
      <c r="L16" s="28" t="s">
        <v>184</v>
      </c>
      <c r="M16" s="29" t="str">
        <f t="shared" si="6"/>
        <v>A+</v>
      </c>
      <c r="O16" s="8">
        <v>95</v>
      </c>
      <c r="P16" s="33">
        <v>100</v>
      </c>
      <c r="Q16" s="48" t="s">
        <v>24</v>
      </c>
      <c r="R16" s="34" t="str">
        <f t="shared" si="3"/>
        <v>.</v>
      </c>
      <c r="S16" s="36" t="str">
        <f t="shared" si="4"/>
        <v xml:space="preserve"> </v>
      </c>
      <c r="T16" s="34" t="str">
        <f t="shared" si="5"/>
        <v>.</v>
      </c>
      <c r="U16" s="36" t="e">
        <f>IF(T16=#REF!," ","x")</f>
        <v>#REF!</v>
      </c>
    </row>
    <row r="17" spans="1:21" s="5" customFormat="1" ht="12" customHeight="1">
      <c r="A17" s="53">
        <v>16</v>
      </c>
      <c r="B17" s="9" t="s">
        <v>67</v>
      </c>
      <c r="C17" s="9" t="s">
        <v>68</v>
      </c>
      <c r="D17" s="4">
        <v>16</v>
      </c>
      <c r="E17" s="4">
        <v>10</v>
      </c>
      <c r="F17" s="4">
        <v>11</v>
      </c>
      <c r="G17" s="8"/>
      <c r="H17" s="8">
        <v>9</v>
      </c>
      <c r="I17" s="4"/>
      <c r="J17" s="8">
        <f t="shared" si="0"/>
        <v>46</v>
      </c>
      <c r="K17" s="29" t="str">
        <f t="shared" si="1"/>
        <v>A+</v>
      </c>
      <c r="L17" s="28" t="s">
        <v>184</v>
      </c>
      <c r="M17" s="29" t="str">
        <f t="shared" si="6"/>
        <v>A+</v>
      </c>
      <c r="O17" s="8">
        <v>90</v>
      </c>
      <c r="P17" s="33">
        <v>100</v>
      </c>
      <c r="Q17" s="48" t="s">
        <v>24</v>
      </c>
      <c r="R17" s="34" t="str">
        <f t="shared" si="3"/>
        <v>.</v>
      </c>
      <c r="S17" s="36" t="str">
        <f t="shared" si="4"/>
        <v xml:space="preserve"> </v>
      </c>
      <c r="T17" s="34" t="str">
        <f t="shared" si="5"/>
        <v>.</v>
      </c>
      <c r="U17" s="36" t="e">
        <f>IF(T17=#REF!," ","x")</f>
        <v>#REF!</v>
      </c>
    </row>
    <row r="18" spans="1:21" s="5" customFormat="1" ht="12" customHeight="1">
      <c r="A18" s="53">
        <v>17</v>
      </c>
      <c r="B18" s="9" t="s">
        <v>69</v>
      </c>
      <c r="C18" s="9" t="s">
        <v>70</v>
      </c>
      <c r="D18" s="4">
        <v>6</v>
      </c>
      <c r="E18" s="4">
        <v>10</v>
      </c>
      <c r="F18" s="4">
        <v>11</v>
      </c>
      <c r="G18" s="8"/>
      <c r="H18" s="8">
        <v>10</v>
      </c>
      <c r="I18" s="4"/>
      <c r="J18" s="8">
        <f t="shared" si="0"/>
        <v>37</v>
      </c>
      <c r="K18" s="29" t="str">
        <f t="shared" si="1"/>
        <v>A</v>
      </c>
      <c r="L18" s="28" t="s">
        <v>184</v>
      </c>
      <c r="M18" s="29" t="str">
        <f t="shared" si="6"/>
        <v>A</v>
      </c>
      <c r="O18" s="8">
        <v>90</v>
      </c>
      <c r="P18" s="33">
        <v>92.307692307692307</v>
      </c>
      <c r="Q18" s="48" t="s">
        <v>24</v>
      </c>
      <c r="R18" s="34" t="str">
        <f t="shared" si="3"/>
        <v>.</v>
      </c>
      <c r="S18" s="36" t="str">
        <f t="shared" si="4"/>
        <v xml:space="preserve"> </v>
      </c>
      <c r="T18" s="34" t="str">
        <f t="shared" si="5"/>
        <v>.</v>
      </c>
      <c r="U18" s="36" t="e">
        <f>IF(T18=#REF!," ","x")</f>
        <v>#REF!</v>
      </c>
    </row>
    <row r="19" spans="1:21" s="5" customFormat="1" ht="12" customHeight="1">
      <c r="A19" s="53">
        <v>18</v>
      </c>
      <c r="B19" s="9" t="s">
        <v>71</v>
      </c>
      <c r="C19" s="9" t="s">
        <v>72</v>
      </c>
      <c r="D19" s="4">
        <v>20</v>
      </c>
      <c r="E19" s="4">
        <v>10</v>
      </c>
      <c r="F19" s="4">
        <v>12</v>
      </c>
      <c r="G19" s="8"/>
      <c r="H19" s="8">
        <v>10</v>
      </c>
      <c r="I19" s="4"/>
      <c r="J19" s="8">
        <f t="shared" si="0"/>
        <v>52</v>
      </c>
      <c r="K19" s="29" t="str">
        <f t="shared" si="1"/>
        <v>A+</v>
      </c>
      <c r="L19" s="28" t="s">
        <v>184</v>
      </c>
      <c r="M19" s="29" t="str">
        <f t="shared" si="6"/>
        <v>A+</v>
      </c>
      <c r="O19" s="8">
        <v>87.5</v>
      </c>
      <c r="P19" s="33">
        <v>84.615384615384613</v>
      </c>
      <c r="Q19" s="48" t="s">
        <v>24</v>
      </c>
      <c r="R19" s="34" t="str">
        <f t="shared" si="3"/>
        <v>.</v>
      </c>
      <c r="S19" s="36" t="str">
        <f t="shared" si="4"/>
        <v xml:space="preserve"> </v>
      </c>
      <c r="T19" s="34" t="str">
        <f t="shared" si="5"/>
        <v>.</v>
      </c>
      <c r="U19" s="36" t="e">
        <f>IF(T19=#REF!," ","x")</f>
        <v>#REF!</v>
      </c>
    </row>
    <row r="20" spans="1:21" s="5" customFormat="1" ht="12" customHeight="1">
      <c r="A20" s="53">
        <v>19</v>
      </c>
      <c r="B20" s="9" t="s">
        <v>73</v>
      </c>
      <c r="C20" s="9" t="s">
        <v>74</v>
      </c>
      <c r="D20" s="4">
        <v>23</v>
      </c>
      <c r="E20" s="4">
        <v>10</v>
      </c>
      <c r="F20" s="4">
        <v>12</v>
      </c>
      <c r="G20" s="8"/>
      <c r="H20" s="8">
        <v>9</v>
      </c>
      <c r="I20" s="4"/>
      <c r="J20" s="8">
        <f t="shared" si="0"/>
        <v>54</v>
      </c>
      <c r="K20" s="29" t="str">
        <f t="shared" si="1"/>
        <v>A+</v>
      </c>
      <c r="L20" s="28" t="s">
        <v>184</v>
      </c>
      <c r="M20" s="29" t="str">
        <f t="shared" si="6"/>
        <v>A+</v>
      </c>
      <c r="O20" s="8">
        <v>75</v>
      </c>
      <c r="P20" s="33">
        <v>76.923076923076934</v>
      </c>
      <c r="Q20" s="48" t="s">
        <v>24</v>
      </c>
      <c r="R20" s="34" t="str">
        <f t="shared" si="3"/>
        <v>.</v>
      </c>
      <c r="S20" s="36" t="str">
        <f t="shared" si="4"/>
        <v xml:space="preserve"> </v>
      </c>
      <c r="T20" s="34" t="str">
        <f t="shared" si="5"/>
        <v>.</v>
      </c>
      <c r="U20" s="36" t="e">
        <f>IF(T20=#REF!," ","x")</f>
        <v>#REF!</v>
      </c>
    </row>
    <row r="21" spans="1:21" s="5" customFormat="1" ht="12" customHeight="1">
      <c r="A21" s="53">
        <v>20</v>
      </c>
      <c r="B21" s="9" t="s">
        <v>75</v>
      </c>
      <c r="C21" s="9" t="s">
        <v>76</v>
      </c>
      <c r="D21" s="4">
        <v>27</v>
      </c>
      <c r="E21" s="4">
        <v>10</v>
      </c>
      <c r="F21" s="4">
        <v>11</v>
      </c>
      <c r="G21" s="8"/>
      <c r="H21" s="8">
        <v>9</v>
      </c>
      <c r="I21" s="4"/>
      <c r="J21" s="8">
        <f t="shared" si="0"/>
        <v>57</v>
      </c>
      <c r="K21" s="29" t="str">
        <f t="shared" si="1"/>
        <v>A+</v>
      </c>
      <c r="L21" s="28" t="s">
        <v>184</v>
      </c>
      <c r="M21" s="29" t="str">
        <f t="shared" si="6"/>
        <v>A+</v>
      </c>
      <c r="O21" s="8">
        <v>72.5</v>
      </c>
      <c r="P21" s="33">
        <v>84.615384615384613</v>
      </c>
      <c r="Q21" s="48" t="s">
        <v>24</v>
      </c>
      <c r="R21" s="34" t="str">
        <f t="shared" si="3"/>
        <v>G</v>
      </c>
      <c r="S21" s="36" t="str">
        <f t="shared" si="4"/>
        <v>x</v>
      </c>
      <c r="T21" s="34" t="str">
        <f t="shared" si="5"/>
        <v>.</v>
      </c>
      <c r="U21" s="36" t="e">
        <f>IF(T21=#REF!," ","x")</f>
        <v>#REF!</v>
      </c>
    </row>
    <row r="22" spans="1:21" s="5" customFormat="1" ht="12" customHeight="1">
      <c r="A22" s="53">
        <v>21</v>
      </c>
      <c r="B22" s="9" t="s">
        <v>77</v>
      </c>
      <c r="C22" s="9" t="s">
        <v>78</v>
      </c>
      <c r="D22" s="4">
        <v>17</v>
      </c>
      <c r="E22" s="4">
        <v>10</v>
      </c>
      <c r="F22" s="4">
        <v>11</v>
      </c>
      <c r="G22" s="8"/>
      <c r="H22" s="8">
        <v>9</v>
      </c>
      <c r="I22" s="4"/>
      <c r="J22" s="8">
        <f t="shared" si="0"/>
        <v>47</v>
      </c>
      <c r="K22" s="29" t="str">
        <f t="shared" si="1"/>
        <v>A+</v>
      </c>
      <c r="L22" s="28" t="s">
        <v>184</v>
      </c>
      <c r="M22" s="29" t="str">
        <f t="shared" si="6"/>
        <v>A+</v>
      </c>
      <c r="O22" s="8">
        <v>92.5</v>
      </c>
      <c r="P22" s="33">
        <v>100</v>
      </c>
      <c r="Q22" s="48" t="s">
        <v>24</v>
      </c>
      <c r="R22" s="34" t="str">
        <f t="shared" si="3"/>
        <v>.</v>
      </c>
      <c r="S22" s="36" t="str">
        <f t="shared" si="4"/>
        <v xml:space="preserve"> </v>
      </c>
      <c r="T22" s="34" t="str">
        <f t="shared" si="5"/>
        <v>.</v>
      </c>
      <c r="U22" s="36" t="e">
        <f>IF(T22=#REF!," ","x")</f>
        <v>#REF!</v>
      </c>
    </row>
    <row r="23" spans="1:21" s="5" customFormat="1" ht="12" customHeight="1">
      <c r="A23" s="53">
        <v>22</v>
      </c>
      <c r="B23" s="9" t="s">
        <v>79</v>
      </c>
      <c r="C23" s="9" t="s">
        <v>80</v>
      </c>
      <c r="D23" s="4">
        <v>18</v>
      </c>
      <c r="E23" s="4">
        <v>9</v>
      </c>
      <c r="F23" s="4">
        <v>12</v>
      </c>
      <c r="G23" s="8"/>
      <c r="H23" s="8">
        <v>10</v>
      </c>
      <c r="I23" s="4"/>
      <c r="J23" s="8">
        <f t="shared" si="0"/>
        <v>49</v>
      </c>
      <c r="K23" s="29" t="str">
        <f t="shared" si="1"/>
        <v>A+</v>
      </c>
      <c r="L23" s="28" t="s">
        <v>184</v>
      </c>
      <c r="M23" s="29" t="str">
        <f t="shared" si="6"/>
        <v>A+</v>
      </c>
      <c r="O23" s="8">
        <v>95</v>
      </c>
      <c r="P23" s="33">
        <v>100</v>
      </c>
      <c r="Q23" s="48" t="s">
        <v>24</v>
      </c>
      <c r="R23" s="34" t="str">
        <f t="shared" si="3"/>
        <v>.</v>
      </c>
      <c r="S23" s="36" t="str">
        <f t="shared" si="4"/>
        <v xml:space="preserve"> </v>
      </c>
      <c r="T23" s="34" t="str">
        <f t="shared" si="5"/>
        <v>.</v>
      </c>
      <c r="U23" s="36" t="e">
        <f>IF(T23=#REF!," ","x")</f>
        <v>#REF!</v>
      </c>
    </row>
    <row r="24" spans="1:21" s="5" customFormat="1" ht="12" customHeight="1">
      <c r="A24" s="53">
        <v>23</v>
      </c>
      <c r="B24" s="9" t="s">
        <v>81</v>
      </c>
      <c r="C24" s="9" t="s">
        <v>82</v>
      </c>
      <c r="D24" s="4">
        <v>8</v>
      </c>
      <c r="E24" s="4">
        <v>9</v>
      </c>
      <c r="F24" s="4">
        <v>11</v>
      </c>
      <c r="G24" s="8"/>
      <c r="H24" s="8">
        <v>10</v>
      </c>
      <c r="I24" s="4"/>
      <c r="J24" s="8">
        <f t="shared" si="0"/>
        <v>38</v>
      </c>
      <c r="K24" s="29" t="str">
        <f t="shared" si="1"/>
        <v>A</v>
      </c>
      <c r="L24" s="28" t="s">
        <v>184</v>
      </c>
      <c r="M24" s="29" t="str">
        <f t="shared" si="6"/>
        <v>A</v>
      </c>
      <c r="O24" s="8">
        <v>87.5</v>
      </c>
      <c r="P24" s="33">
        <v>84.615384615384613</v>
      </c>
      <c r="Q24" s="48" t="s">
        <v>24</v>
      </c>
      <c r="R24" s="34" t="str">
        <f t="shared" si="3"/>
        <v>.</v>
      </c>
      <c r="S24" s="36" t="str">
        <f t="shared" si="4"/>
        <v xml:space="preserve"> </v>
      </c>
      <c r="T24" s="34" t="str">
        <f t="shared" si="5"/>
        <v>.</v>
      </c>
      <c r="U24" s="36" t="e">
        <f>IF(T24=#REF!," ","x")</f>
        <v>#REF!</v>
      </c>
    </row>
    <row r="25" spans="1:21" s="5" customFormat="1" ht="12" customHeight="1">
      <c r="A25" s="53">
        <v>24</v>
      </c>
      <c r="B25" s="9" t="s">
        <v>83</v>
      </c>
      <c r="C25" s="9" t="s">
        <v>84</v>
      </c>
      <c r="D25" s="4">
        <v>13</v>
      </c>
      <c r="E25" s="4">
        <v>9</v>
      </c>
      <c r="F25" s="4">
        <v>12</v>
      </c>
      <c r="G25" s="8"/>
      <c r="H25" s="8">
        <v>0</v>
      </c>
      <c r="I25" s="4"/>
      <c r="J25" s="8">
        <f t="shared" si="0"/>
        <v>34</v>
      </c>
      <c r="K25" s="29" t="str">
        <f t="shared" si="1"/>
        <v>B+</v>
      </c>
      <c r="L25" s="28" t="s">
        <v>185</v>
      </c>
      <c r="M25" s="29" t="str">
        <f t="shared" si="6"/>
        <v>B</v>
      </c>
      <c r="O25" s="8">
        <v>92.5</v>
      </c>
      <c r="P25" s="33">
        <v>100</v>
      </c>
      <c r="Q25" s="48" t="s">
        <v>24</v>
      </c>
      <c r="R25" s="34" t="str">
        <f t="shared" si="3"/>
        <v>.</v>
      </c>
      <c r="S25" s="36" t="str">
        <f t="shared" si="4"/>
        <v>x</v>
      </c>
      <c r="T25" s="34" t="str">
        <f t="shared" si="5"/>
        <v>.</v>
      </c>
      <c r="U25" s="36" t="e">
        <f>IF(T25=#REF!," ","x")</f>
        <v>#REF!</v>
      </c>
    </row>
    <row r="26" spans="1:21" s="5" customFormat="1" ht="12" customHeight="1">
      <c r="A26" s="53">
        <v>25</v>
      </c>
      <c r="B26" s="9" t="s">
        <v>85</v>
      </c>
      <c r="C26" s="9" t="s">
        <v>86</v>
      </c>
      <c r="D26" s="4">
        <v>14</v>
      </c>
      <c r="E26" s="4">
        <v>10</v>
      </c>
      <c r="F26" s="4">
        <v>8</v>
      </c>
      <c r="G26" s="8"/>
      <c r="H26" s="8">
        <v>9</v>
      </c>
      <c r="I26" s="4"/>
      <c r="J26" s="8">
        <f t="shared" si="0"/>
        <v>41</v>
      </c>
      <c r="K26" s="29" t="str">
        <f t="shared" si="1"/>
        <v>A+</v>
      </c>
      <c r="L26" s="28" t="s">
        <v>184</v>
      </c>
      <c r="M26" s="29" t="str">
        <f t="shared" si="6"/>
        <v>A+</v>
      </c>
      <c r="O26" s="8">
        <v>97.5</v>
      </c>
      <c r="P26" s="33">
        <v>100</v>
      </c>
      <c r="Q26" s="48" t="s">
        <v>24</v>
      </c>
      <c r="R26" s="34" t="str">
        <f t="shared" si="3"/>
        <v>.</v>
      </c>
      <c r="S26" s="36" t="str">
        <f t="shared" si="4"/>
        <v xml:space="preserve"> </v>
      </c>
      <c r="T26" s="34" t="str">
        <f t="shared" si="5"/>
        <v>.</v>
      </c>
      <c r="U26" s="36" t="e">
        <f>IF(T26=#REF!," ","x")</f>
        <v>#REF!</v>
      </c>
    </row>
    <row r="27" spans="1:21" s="5" customFormat="1" ht="12" customHeight="1">
      <c r="A27" s="53">
        <v>26</v>
      </c>
      <c r="B27" s="9" t="s">
        <v>87</v>
      </c>
      <c r="C27" s="9" t="s">
        <v>88</v>
      </c>
      <c r="D27" s="4">
        <v>18</v>
      </c>
      <c r="E27" s="4">
        <v>10</v>
      </c>
      <c r="F27" s="4">
        <v>11</v>
      </c>
      <c r="G27" s="8"/>
      <c r="H27" s="8">
        <v>9</v>
      </c>
      <c r="I27" s="4"/>
      <c r="J27" s="8">
        <f t="shared" si="0"/>
        <v>48</v>
      </c>
      <c r="K27" s="29" t="str">
        <f t="shared" si="1"/>
        <v>A+</v>
      </c>
      <c r="L27" s="28" t="s">
        <v>184</v>
      </c>
      <c r="M27" s="29" t="str">
        <f t="shared" si="6"/>
        <v>A+</v>
      </c>
      <c r="O27" s="8">
        <v>87.5</v>
      </c>
      <c r="P27" s="33">
        <v>100</v>
      </c>
      <c r="Q27" s="48" t="s">
        <v>24</v>
      </c>
      <c r="R27" s="34" t="str">
        <f t="shared" si="3"/>
        <v>.</v>
      </c>
      <c r="S27" s="36" t="str">
        <f t="shared" si="4"/>
        <v xml:space="preserve"> </v>
      </c>
      <c r="T27" s="34" t="str">
        <f t="shared" si="5"/>
        <v>.</v>
      </c>
      <c r="U27" s="36" t="e">
        <f>IF(T27=#REF!," ","x")</f>
        <v>#REF!</v>
      </c>
    </row>
    <row r="28" spans="1:21" s="5" customFormat="1" ht="12" customHeight="1">
      <c r="A28" s="53">
        <v>27</v>
      </c>
      <c r="B28" s="9" t="s">
        <v>89</v>
      </c>
      <c r="C28" s="9" t="s">
        <v>90</v>
      </c>
      <c r="D28" s="4">
        <v>17</v>
      </c>
      <c r="E28" s="4">
        <v>10</v>
      </c>
      <c r="F28" s="4">
        <v>11</v>
      </c>
      <c r="G28" s="8"/>
      <c r="H28" s="8">
        <v>10</v>
      </c>
      <c r="I28" s="4"/>
      <c r="J28" s="8">
        <f t="shared" si="0"/>
        <v>48</v>
      </c>
      <c r="K28" s="29" t="str">
        <f t="shared" si="1"/>
        <v>A+</v>
      </c>
      <c r="L28" s="28" t="s">
        <v>184</v>
      </c>
      <c r="M28" s="29" t="str">
        <f t="shared" si="6"/>
        <v>A+</v>
      </c>
      <c r="O28" s="8">
        <v>90</v>
      </c>
      <c r="P28" s="33">
        <v>100</v>
      </c>
      <c r="Q28" s="48" t="s">
        <v>24</v>
      </c>
      <c r="R28" s="34" t="str">
        <f t="shared" si="3"/>
        <v>.</v>
      </c>
      <c r="S28" s="36" t="str">
        <f t="shared" si="4"/>
        <v xml:space="preserve"> </v>
      </c>
      <c r="T28" s="34" t="str">
        <f t="shared" si="5"/>
        <v>.</v>
      </c>
      <c r="U28" s="36" t="e">
        <f>IF(T28=#REF!," ","x")</f>
        <v>#REF!</v>
      </c>
    </row>
    <row r="29" spans="1:21" s="5" customFormat="1" ht="12" customHeight="1">
      <c r="A29" s="53">
        <v>28</v>
      </c>
      <c r="B29" s="9" t="s">
        <v>91</v>
      </c>
      <c r="C29" s="9" t="s">
        <v>92</v>
      </c>
      <c r="D29" s="4">
        <v>11</v>
      </c>
      <c r="E29" s="4">
        <v>10</v>
      </c>
      <c r="F29" s="4">
        <v>12</v>
      </c>
      <c r="G29" s="8"/>
      <c r="H29" s="8">
        <v>10</v>
      </c>
      <c r="I29" s="4"/>
      <c r="J29" s="8">
        <f t="shared" si="0"/>
        <v>43</v>
      </c>
      <c r="K29" s="29" t="str">
        <f t="shared" si="1"/>
        <v>A+</v>
      </c>
      <c r="L29" s="28" t="s">
        <v>184</v>
      </c>
      <c r="M29" s="29" t="str">
        <f t="shared" si="6"/>
        <v>A+</v>
      </c>
      <c r="O29" s="8">
        <v>95</v>
      </c>
      <c r="P29" s="33">
        <v>100</v>
      </c>
      <c r="Q29" s="48" t="s">
        <v>24</v>
      </c>
      <c r="R29" s="34" t="str">
        <f t="shared" si="3"/>
        <v>.</v>
      </c>
      <c r="S29" s="36" t="str">
        <f t="shared" si="4"/>
        <v xml:space="preserve"> </v>
      </c>
      <c r="T29" s="34" t="str">
        <f t="shared" si="5"/>
        <v>.</v>
      </c>
      <c r="U29" s="36" t="e">
        <f>IF(T29=#REF!," ","x")</f>
        <v>#REF!</v>
      </c>
    </row>
    <row r="30" spans="1:21" s="5" customFormat="1" ht="12" customHeight="1">
      <c r="A30" s="53">
        <v>29</v>
      </c>
      <c r="B30" s="9" t="s">
        <v>93</v>
      </c>
      <c r="C30" s="9" t="s">
        <v>94</v>
      </c>
      <c r="D30" s="4">
        <v>15</v>
      </c>
      <c r="E30" s="4">
        <v>10</v>
      </c>
      <c r="F30" s="4">
        <v>12</v>
      </c>
      <c r="G30" s="8"/>
      <c r="H30" s="8">
        <v>10</v>
      </c>
      <c r="I30" s="4"/>
      <c r="J30" s="8">
        <f t="shared" si="0"/>
        <v>47</v>
      </c>
      <c r="K30" s="29" t="str">
        <f t="shared" si="1"/>
        <v>A+</v>
      </c>
      <c r="L30" s="28" t="s">
        <v>184</v>
      </c>
      <c r="M30" s="29" t="str">
        <f t="shared" si="6"/>
        <v>A+</v>
      </c>
      <c r="O30" s="8">
        <v>87.5</v>
      </c>
      <c r="P30" s="33">
        <v>92.307692307692307</v>
      </c>
      <c r="Q30" s="48" t="s">
        <v>24</v>
      </c>
      <c r="R30" s="34" t="str">
        <f t="shared" si="3"/>
        <v>.</v>
      </c>
      <c r="S30" s="36" t="str">
        <f t="shared" si="4"/>
        <v xml:space="preserve"> </v>
      </c>
      <c r="T30" s="34" t="str">
        <f t="shared" si="5"/>
        <v>.</v>
      </c>
      <c r="U30" s="36" t="e">
        <f>IF(T30=#REF!," ","x")</f>
        <v>#REF!</v>
      </c>
    </row>
    <row r="31" spans="1:21" s="5" customFormat="1" ht="12" customHeight="1">
      <c r="A31" s="53">
        <v>30</v>
      </c>
      <c r="B31" s="9" t="s">
        <v>95</v>
      </c>
      <c r="C31" s="9" t="s">
        <v>96</v>
      </c>
      <c r="D31" s="4">
        <v>19</v>
      </c>
      <c r="E31" s="4">
        <v>8</v>
      </c>
      <c r="F31" s="4">
        <v>12</v>
      </c>
      <c r="G31" s="8"/>
      <c r="H31" s="8">
        <v>10</v>
      </c>
      <c r="I31" s="4"/>
      <c r="J31" s="8">
        <f t="shared" si="0"/>
        <v>49</v>
      </c>
      <c r="K31" s="29" t="str">
        <f t="shared" si="1"/>
        <v>A+</v>
      </c>
      <c r="L31" s="28" t="s">
        <v>184</v>
      </c>
      <c r="M31" s="29" t="str">
        <f t="shared" si="6"/>
        <v>A+</v>
      </c>
      <c r="O31" s="8">
        <v>90</v>
      </c>
      <c r="P31" s="33">
        <v>92.307692307692307</v>
      </c>
      <c r="Q31" s="48" t="s">
        <v>24</v>
      </c>
      <c r="R31" s="34" t="str">
        <f t="shared" si="3"/>
        <v>.</v>
      </c>
      <c r="S31" s="36" t="str">
        <f t="shared" si="4"/>
        <v xml:space="preserve"> </v>
      </c>
      <c r="T31" s="34" t="str">
        <f t="shared" si="5"/>
        <v>.</v>
      </c>
      <c r="U31" s="36" t="e">
        <f>IF(T31=#REF!," ","x")</f>
        <v>#REF!</v>
      </c>
    </row>
    <row r="32" spans="1:21" s="5" customFormat="1" ht="12" customHeight="1">
      <c r="A32" s="53">
        <v>31</v>
      </c>
      <c r="B32" s="9" t="s">
        <v>97</v>
      </c>
      <c r="C32" s="9" t="s">
        <v>98</v>
      </c>
      <c r="D32" s="4">
        <v>11</v>
      </c>
      <c r="E32" s="4">
        <v>9</v>
      </c>
      <c r="F32" s="4">
        <v>11</v>
      </c>
      <c r="G32" s="8"/>
      <c r="H32" s="8">
        <v>9</v>
      </c>
      <c r="I32" s="4"/>
      <c r="J32" s="8">
        <f t="shared" si="0"/>
        <v>40</v>
      </c>
      <c r="K32" s="29" t="str">
        <f t="shared" si="1"/>
        <v>A+</v>
      </c>
      <c r="L32" s="28" t="s">
        <v>184</v>
      </c>
      <c r="M32" s="29" t="str">
        <f t="shared" si="6"/>
        <v>A+</v>
      </c>
      <c r="O32" s="8">
        <v>90</v>
      </c>
      <c r="P32" s="33">
        <v>92.307692307692307</v>
      </c>
      <c r="Q32" s="48" t="s">
        <v>24</v>
      </c>
      <c r="R32" s="34" t="str">
        <f t="shared" si="3"/>
        <v>.</v>
      </c>
      <c r="S32" s="36" t="str">
        <f t="shared" si="4"/>
        <v xml:space="preserve"> </v>
      </c>
      <c r="T32" s="34" t="str">
        <f t="shared" si="5"/>
        <v>.</v>
      </c>
      <c r="U32" s="36" t="e">
        <f>IF(T32=#REF!," ","x")</f>
        <v>#REF!</v>
      </c>
    </row>
    <row r="33" spans="1:21" s="5" customFormat="1" ht="12" customHeight="1">
      <c r="A33" s="53">
        <v>32</v>
      </c>
      <c r="B33" s="9" t="s">
        <v>99</v>
      </c>
      <c r="C33" s="9" t="s">
        <v>100</v>
      </c>
      <c r="D33" s="61" t="s">
        <v>101</v>
      </c>
      <c r="E33" s="4" t="s">
        <v>101</v>
      </c>
      <c r="F33" s="4">
        <v>9</v>
      </c>
      <c r="G33" s="8"/>
      <c r="H33" s="8">
        <v>0</v>
      </c>
      <c r="I33" s="4"/>
      <c r="J33" s="8">
        <f t="shared" si="0"/>
        <v>9</v>
      </c>
      <c r="K33" s="29" t="str">
        <f t="shared" si="1"/>
        <v>F</v>
      </c>
      <c r="L33" s="28" t="s">
        <v>185</v>
      </c>
      <c r="M33" s="29" t="str">
        <f t="shared" si="6"/>
        <v>F</v>
      </c>
      <c r="O33" s="8">
        <v>85</v>
      </c>
      <c r="P33" s="33">
        <v>100</v>
      </c>
      <c r="Q33" s="48" t="s">
        <v>24</v>
      </c>
      <c r="R33" s="34" t="str">
        <f t="shared" si="3"/>
        <v>.</v>
      </c>
      <c r="S33" s="36" t="str">
        <f t="shared" si="4"/>
        <v>x</v>
      </c>
      <c r="T33" s="34" t="str">
        <f t="shared" si="5"/>
        <v>.</v>
      </c>
      <c r="U33" s="36" t="e">
        <f>IF(T33=#REF!," ","x")</f>
        <v>#REF!</v>
      </c>
    </row>
    <row r="34" spans="1:21" s="5" customFormat="1" ht="12" customHeight="1">
      <c r="A34" s="53">
        <v>33</v>
      </c>
      <c r="B34" s="9" t="s">
        <v>102</v>
      </c>
      <c r="C34" s="9" t="s">
        <v>103</v>
      </c>
      <c r="D34" s="4">
        <v>11</v>
      </c>
      <c r="E34" s="4">
        <v>11</v>
      </c>
      <c r="F34" s="4">
        <v>11</v>
      </c>
      <c r="G34" s="8"/>
      <c r="H34" s="8">
        <v>9</v>
      </c>
      <c r="I34" s="4"/>
      <c r="J34" s="8">
        <f t="shared" si="0"/>
        <v>42</v>
      </c>
      <c r="K34" s="29" t="str">
        <f t="shared" ref="K34:K65" si="7">IF(J34&gt;=$I$77,"A+",IF(J34&gt;=$I$78,"A",IF(J34&gt;=$I$79,"B+",IF(J34&gt;=$I$80,"B",IF(J34&gt;=$I$81,"C",IF(J34&gt;=$I$82,"D","F"))))))</f>
        <v>A+</v>
      </c>
      <c r="L34" s="28" t="s">
        <v>184</v>
      </c>
      <c r="M34" s="29" t="str">
        <f t="shared" si="6"/>
        <v>A+</v>
      </c>
      <c r="O34" s="8">
        <v>95</v>
      </c>
      <c r="P34" s="33">
        <v>100</v>
      </c>
      <c r="Q34" s="48" t="s">
        <v>24</v>
      </c>
      <c r="R34" s="34" t="str">
        <f t="shared" si="3"/>
        <v>.</v>
      </c>
      <c r="S34" s="36" t="str">
        <f t="shared" ref="S34:S65" si="8">IF(R34=L34," ","x")</f>
        <v xml:space="preserve"> </v>
      </c>
      <c r="T34" s="34" t="str">
        <f t="shared" si="5"/>
        <v>.</v>
      </c>
      <c r="U34" s="36" t="e">
        <f>IF(T34=#REF!," ","x")</f>
        <v>#REF!</v>
      </c>
    </row>
    <row r="35" spans="1:21" s="5" customFormat="1" ht="12" customHeight="1">
      <c r="A35" s="53">
        <v>34</v>
      </c>
      <c r="B35" s="9" t="s">
        <v>104</v>
      </c>
      <c r="C35" s="9" t="s">
        <v>105</v>
      </c>
      <c r="D35" s="4">
        <v>13</v>
      </c>
      <c r="E35" s="4">
        <v>8</v>
      </c>
      <c r="F35" s="4">
        <v>11</v>
      </c>
      <c r="G35" s="8"/>
      <c r="H35" s="8">
        <v>10</v>
      </c>
      <c r="I35" s="4"/>
      <c r="J35" s="8">
        <f t="shared" si="0"/>
        <v>42</v>
      </c>
      <c r="K35" s="29" t="str">
        <f t="shared" si="7"/>
        <v>A+</v>
      </c>
      <c r="L35" s="28" t="s">
        <v>184</v>
      </c>
      <c r="M35" s="29" t="str">
        <f t="shared" si="6"/>
        <v>A+</v>
      </c>
      <c r="O35" s="8">
        <v>80</v>
      </c>
      <c r="P35" s="33">
        <v>84.615384615384613</v>
      </c>
      <c r="Q35" s="48" t="s">
        <v>24</v>
      </c>
      <c r="R35" s="34" t="str">
        <f t="shared" si="3"/>
        <v>.</v>
      </c>
      <c r="S35" s="36" t="str">
        <f t="shared" si="8"/>
        <v xml:space="preserve"> </v>
      </c>
      <c r="T35" s="34" t="str">
        <f t="shared" si="5"/>
        <v>.</v>
      </c>
      <c r="U35" s="36" t="e">
        <f>IF(T35=#REF!," ","x")</f>
        <v>#REF!</v>
      </c>
    </row>
    <row r="36" spans="1:21" s="5" customFormat="1" ht="12" customHeight="1">
      <c r="A36" s="53">
        <v>35</v>
      </c>
      <c r="B36" s="9" t="s">
        <v>106</v>
      </c>
      <c r="C36" s="9" t="s">
        <v>107</v>
      </c>
      <c r="D36" s="4">
        <v>15</v>
      </c>
      <c r="E36" s="4">
        <v>11</v>
      </c>
      <c r="F36" s="4">
        <v>9</v>
      </c>
      <c r="G36" s="8"/>
      <c r="H36" s="8">
        <v>10</v>
      </c>
      <c r="I36" s="4"/>
      <c r="J36" s="8">
        <f t="shared" si="0"/>
        <v>45</v>
      </c>
      <c r="K36" s="29" t="str">
        <f t="shared" si="7"/>
        <v>A+</v>
      </c>
      <c r="L36" s="28" t="s">
        <v>184</v>
      </c>
      <c r="M36" s="29" t="str">
        <f t="shared" si="6"/>
        <v>A+</v>
      </c>
      <c r="O36" s="8">
        <v>95</v>
      </c>
      <c r="P36" s="33">
        <v>100</v>
      </c>
      <c r="Q36" s="48" t="s">
        <v>24</v>
      </c>
      <c r="R36" s="34" t="str">
        <f t="shared" si="3"/>
        <v>.</v>
      </c>
      <c r="S36" s="36" t="str">
        <f t="shared" si="8"/>
        <v xml:space="preserve"> </v>
      </c>
      <c r="T36" s="34" t="str">
        <f t="shared" si="5"/>
        <v>.</v>
      </c>
      <c r="U36" s="36" t="e">
        <f>IF(T36=#REF!," ","x")</f>
        <v>#REF!</v>
      </c>
    </row>
    <row r="37" spans="1:21" s="5" customFormat="1" ht="12" customHeight="1">
      <c r="A37" s="53">
        <v>36</v>
      </c>
      <c r="B37" s="9" t="s">
        <v>108</v>
      </c>
      <c r="C37" s="9" t="s">
        <v>109</v>
      </c>
      <c r="D37" s="4">
        <v>6</v>
      </c>
      <c r="E37" s="4">
        <v>10</v>
      </c>
      <c r="F37" s="4">
        <v>11</v>
      </c>
      <c r="G37" s="8"/>
      <c r="H37" s="8">
        <v>10</v>
      </c>
      <c r="I37" s="4"/>
      <c r="J37" s="8">
        <f t="shared" si="0"/>
        <v>37</v>
      </c>
      <c r="K37" s="29" t="str">
        <f t="shared" si="7"/>
        <v>A</v>
      </c>
      <c r="L37" s="28" t="s">
        <v>184</v>
      </c>
      <c r="M37" s="29" t="str">
        <f t="shared" si="6"/>
        <v>A</v>
      </c>
      <c r="O37" s="8">
        <v>95</v>
      </c>
      <c r="P37" s="33">
        <v>100</v>
      </c>
      <c r="Q37" s="48" t="s">
        <v>24</v>
      </c>
      <c r="R37" s="34" t="str">
        <f t="shared" si="3"/>
        <v>.</v>
      </c>
      <c r="S37" s="36" t="str">
        <f t="shared" si="8"/>
        <v xml:space="preserve"> </v>
      </c>
      <c r="T37" s="34" t="str">
        <f t="shared" si="5"/>
        <v>.</v>
      </c>
      <c r="U37" s="36" t="e">
        <f>IF(T37=#REF!," ","x")</f>
        <v>#REF!</v>
      </c>
    </row>
    <row r="38" spans="1:21" s="5" customFormat="1" ht="12" customHeight="1">
      <c r="A38" s="53">
        <v>37</v>
      </c>
      <c r="B38" s="9" t="s">
        <v>110</v>
      </c>
      <c r="C38" s="9" t="s">
        <v>111</v>
      </c>
      <c r="D38" s="4">
        <v>18</v>
      </c>
      <c r="E38" s="4">
        <v>12</v>
      </c>
      <c r="F38" s="4">
        <v>11</v>
      </c>
      <c r="G38" s="8"/>
      <c r="H38" s="8">
        <v>9</v>
      </c>
      <c r="I38" s="4"/>
      <c r="J38" s="8">
        <f t="shared" si="0"/>
        <v>50</v>
      </c>
      <c r="K38" s="29" t="str">
        <f t="shared" si="7"/>
        <v>A+</v>
      </c>
      <c r="L38" s="28" t="s">
        <v>184</v>
      </c>
      <c r="M38" s="29" t="str">
        <f t="shared" si="6"/>
        <v>A+</v>
      </c>
      <c r="O38" s="8">
        <v>77.5</v>
      </c>
      <c r="P38" s="33">
        <v>92.307692307692307</v>
      </c>
      <c r="Q38" s="48" t="s">
        <v>24</v>
      </c>
      <c r="R38" s="34" t="str">
        <f t="shared" si="3"/>
        <v>.</v>
      </c>
      <c r="S38" s="36" t="str">
        <f t="shared" si="8"/>
        <v xml:space="preserve"> </v>
      </c>
      <c r="T38" s="34" t="str">
        <f t="shared" si="5"/>
        <v>.</v>
      </c>
      <c r="U38" s="36" t="e">
        <f>IF(T38=#REF!," ","x")</f>
        <v>#REF!</v>
      </c>
    </row>
    <row r="39" spans="1:21" s="5" customFormat="1" ht="12" customHeight="1">
      <c r="A39" s="53">
        <v>38</v>
      </c>
      <c r="B39" s="9" t="s">
        <v>112</v>
      </c>
      <c r="C39" s="9" t="s">
        <v>113</v>
      </c>
      <c r="D39" s="4">
        <v>12</v>
      </c>
      <c r="E39" s="4">
        <v>8</v>
      </c>
      <c r="F39" s="4">
        <v>12</v>
      </c>
      <c r="G39" s="8"/>
      <c r="H39" s="8">
        <v>9</v>
      </c>
      <c r="I39" s="4"/>
      <c r="J39" s="8">
        <f t="shared" si="0"/>
        <v>41</v>
      </c>
      <c r="K39" s="29" t="str">
        <f t="shared" si="7"/>
        <v>A+</v>
      </c>
      <c r="L39" s="28" t="s">
        <v>184</v>
      </c>
      <c r="M39" s="29" t="str">
        <f t="shared" si="6"/>
        <v>A+</v>
      </c>
      <c r="O39" s="8">
        <v>87.5</v>
      </c>
      <c r="P39" s="33">
        <v>100</v>
      </c>
      <c r="Q39" s="48" t="s">
        <v>24</v>
      </c>
      <c r="R39" s="34" t="str">
        <f t="shared" si="3"/>
        <v>.</v>
      </c>
      <c r="S39" s="36" t="str">
        <f t="shared" si="8"/>
        <v xml:space="preserve"> </v>
      </c>
      <c r="T39" s="34" t="str">
        <f t="shared" si="5"/>
        <v>.</v>
      </c>
      <c r="U39" s="36" t="e">
        <f>IF(T39=#REF!," ","x")</f>
        <v>#REF!</v>
      </c>
    </row>
    <row r="40" spans="1:21" s="5" customFormat="1" ht="12" customHeight="1">
      <c r="A40" s="53">
        <v>39</v>
      </c>
      <c r="B40" s="9" t="s">
        <v>114</v>
      </c>
      <c r="C40" s="9" t="s">
        <v>115</v>
      </c>
      <c r="D40" s="4">
        <v>16</v>
      </c>
      <c r="E40" s="4">
        <v>8</v>
      </c>
      <c r="F40" s="4">
        <v>12</v>
      </c>
      <c r="G40" s="8"/>
      <c r="H40" s="8">
        <v>10</v>
      </c>
      <c r="I40" s="4"/>
      <c r="J40" s="8">
        <f t="shared" si="0"/>
        <v>46</v>
      </c>
      <c r="K40" s="29" t="str">
        <f t="shared" si="7"/>
        <v>A+</v>
      </c>
      <c r="L40" s="28" t="s">
        <v>184</v>
      </c>
      <c r="M40" s="29" t="str">
        <f t="shared" si="6"/>
        <v>A+</v>
      </c>
      <c r="O40" s="8">
        <v>82.5</v>
      </c>
      <c r="P40" s="33">
        <v>84.615384615384613</v>
      </c>
      <c r="Q40" s="48" t="s">
        <v>24</v>
      </c>
      <c r="R40" s="34" t="str">
        <f t="shared" si="3"/>
        <v>.</v>
      </c>
      <c r="S40" s="36" t="str">
        <f t="shared" si="8"/>
        <v xml:space="preserve"> </v>
      </c>
      <c r="T40" s="34" t="str">
        <f t="shared" si="5"/>
        <v>.</v>
      </c>
      <c r="U40" s="36" t="e">
        <f>IF(T40=#REF!," ","x")</f>
        <v>#REF!</v>
      </c>
    </row>
    <row r="41" spans="1:21" s="5" customFormat="1" ht="12" customHeight="1">
      <c r="A41" s="53">
        <v>40</v>
      </c>
      <c r="B41" s="9" t="s">
        <v>116</v>
      </c>
      <c r="C41" s="9" t="s">
        <v>117</v>
      </c>
      <c r="D41" s="4">
        <v>22</v>
      </c>
      <c r="E41" s="4">
        <v>9</v>
      </c>
      <c r="F41" s="4">
        <v>12</v>
      </c>
      <c r="G41" s="8"/>
      <c r="H41" s="8">
        <v>10</v>
      </c>
      <c r="I41" s="4"/>
      <c r="J41" s="8">
        <f t="shared" si="0"/>
        <v>53</v>
      </c>
      <c r="K41" s="29" t="str">
        <f t="shared" si="7"/>
        <v>A+</v>
      </c>
      <c r="L41" s="28" t="s">
        <v>184</v>
      </c>
      <c r="M41" s="29" t="str">
        <f t="shared" si="6"/>
        <v>A+</v>
      </c>
      <c r="O41" s="8">
        <v>92.5</v>
      </c>
      <c r="P41" s="33">
        <v>92.307692307692307</v>
      </c>
      <c r="Q41" s="48" t="s">
        <v>24</v>
      </c>
      <c r="R41" s="34" t="str">
        <f t="shared" si="3"/>
        <v>.</v>
      </c>
      <c r="S41" s="36" t="str">
        <f t="shared" si="8"/>
        <v xml:space="preserve"> </v>
      </c>
      <c r="T41" s="34" t="str">
        <f t="shared" si="5"/>
        <v>.</v>
      </c>
      <c r="U41" s="36" t="e">
        <f>IF(T41=#REF!," ","x")</f>
        <v>#REF!</v>
      </c>
    </row>
    <row r="42" spans="1:21" s="5" customFormat="1" ht="12" customHeight="1">
      <c r="A42" s="53">
        <v>41</v>
      </c>
      <c r="B42" s="9" t="s">
        <v>118</v>
      </c>
      <c r="C42" s="9" t="s">
        <v>119</v>
      </c>
      <c r="D42" s="4">
        <v>21</v>
      </c>
      <c r="E42" s="4">
        <v>11</v>
      </c>
      <c r="F42" s="4">
        <v>12</v>
      </c>
      <c r="G42" s="8"/>
      <c r="H42" s="8">
        <v>9</v>
      </c>
      <c r="I42" s="4"/>
      <c r="J42" s="8">
        <f t="shared" si="0"/>
        <v>53</v>
      </c>
      <c r="K42" s="29" t="str">
        <f t="shared" si="7"/>
        <v>A+</v>
      </c>
      <c r="L42" s="28" t="s">
        <v>184</v>
      </c>
      <c r="M42" s="29" t="str">
        <f t="shared" si="6"/>
        <v>A+</v>
      </c>
      <c r="O42" s="8">
        <v>95</v>
      </c>
      <c r="P42" s="33">
        <v>100</v>
      </c>
      <c r="Q42" s="48" t="s">
        <v>24</v>
      </c>
      <c r="R42" s="34" t="str">
        <f t="shared" si="3"/>
        <v>.</v>
      </c>
      <c r="S42" s="36" t="str">
        <f t="shared" si="8"/>
        <v xml:space="preserve"> </v>
      </c>
      <c r="T42" s="34" t="str">
        <f t="shared" si="5"/>
        <v>.</v>
      </c>
      <c r="U42" s="36" t="e">
        <f>IF(T42=#REF!," ","x")</f>
        <v>#REF!</v>
      </c>
    </row>
    <row r="43" spans="1:21" s="5" customFormat="1" ht="12" customHeight="1">
      <c r="A43" s="53">
        <v>42</v>
      </c>
      <c r="B43" s="9" t="s">
        <v>120</v>
      </c>
      <c r="C43" s="9" t="s">
        <v>121</v>
      </c>
      <c r="D43" s="4">
        <v>22</v>
      </c>
      <c r="E43" s="4">
        <v>11</v>
      </c>
      <c r="F43" s="4">
        <v>8</v>
      </c>
      <c r="G43" s="8"/>
      <c r="H43" s="8">
        <v>8</v>
      </c>
      <c r="I43" s="4"/>
      <c r="J43" s="8">
        <f t="shared" si="0"/>
        <v>49</v>
      </c>
      <c r="K43" s="29" t="str">
        <f t="shared" si="7"/>
        <v>A+</v>
      </c>
      <c r="L43" s="28" t="s">
        <v>184</v>
      </c>
      <c r="M43" s="29" t="str">
        <f t="shared" si="6"/>
        <v>A+</v>
      </c>
      <c r="O43" s="8">
        <v>90</v>
      </c>
      <c r="P43" s="33">
        <v>92.307692307692307</v>
      </c>
      <c r="Q43" s="48" t="s">
        <v>24</v>
      </c>
      <c r="R43" s="34" t="str">
        <f t="shared" si="3"/>
        <v>.</v>
      </c>
      <c r="S43" s="36" t="str">
        <f t="shared" si="8"/>
        <v xml:space="preserve"> </v>
      </c>
      <c r="T43" s="34" t="str">
        <f t="shared" si="5"/>
        <v>.</v>
      </c>
      <c r="U43" s="36" t="e">
        <f>IF(T43=#REF!," ","x")</f>
        <v>#REF!</v>
      </c>
    </row>
    <row r="44" spans="1:21" s="5" customFormat="1" ht="12" customHeight="1">
      <c r="A44" s="53">
        <v>43</v>
      </c>
      <c r="B44" s="9" t="s">
        <v>122</v>
      </c>
      <c r="C44" s="9" t="s">
        <v>123</v>
      </c>
      <c r="D44" s="4">
        <v>5</v>
      </c>
      <c r="E44" s="4">
        <v>10</v>
      </c>
      <c r="F44" s="4">
        <v>9</v>
      </c>
      <c r="G44" s="8"/>
      <c r="H44" s="8">
        <v>9</v>
      </c>
      <c r="I44" s="4"/>
      <c r="J44" s="8">
        <f t="shared" si="0"/>
        <v>33</v>
      </c>
      <c r="K44" s="29" t="str">
        <f t="shared" si="7"/>
        <v>B+</v>
      </c>
      <c r="L44" s="28" t="s">
        <v>184</v>
      </c>
      <c r="M44" s="29" t="str">
        <f t="shared" si="6"/>
        <v>B+</v>
      </c>
      <c r="O44" s="8">
        <v>70</v>
      </c>
      <c r="P44" s="33">
        <v>92.307692307692307</v>
      </c>
      <c r="Q44" s="48" t="s">
        <v>24</v>
      </c>
      <c r="R44" s="34" t="str">
        <f t="shared" si="3"/>
        <v>G</v>
      </c>
      <c r="S44" s="36" t="str">
        <f t="shared" si="8"/>
        <v>x</v>
      </c>
      <c r="T44" s="34" t="str">
        <f t="shared" si="5"/>
        <v>.</v>
      </c>
      <c r="U44" s="36" t="e">
        <f>IF(T44=#REF!," ","x")</f>
        <v>#REF!</v>
      </c>
    </row>
    <row r="45" spans="1:21" s="5" customFormat="1" ht="12" customHeight="1">
      <c r="A45" s="53">
        <v>44</v>
      </c>
      <c r="B45" s="9" t="s">
        <v>124</v>
      </c>
      <c r="C45" s="9" t="s">
        <v>125</v>
      </c>
      <c r="D45" s="4">
        <v>17</v>
      </c>
      <c r="E45" s="4">
        <v>10</v>
      </c>
      <c r="F45" s="4">
        <v>12</v>
      </c>
      <c r="G45" s="8"/>
      <c r="H45" s="8">
        <v>9</v>
      </c>
      <c r="I45" s="4"/>
      <c r="J45" s="8">
        <f t="shared" si="0"/>
        <v>48</v>
      </c>
      <c r="K45" s="29" t="str">
        <f t="shared" si="7"/>
        <v>A+</v>
      </c>
      <c r="L45" s="28" t="s">
        <v>184</v>
      </c>
      <c r="M45" s="29" t="str">
        <f t="shared" si="6"/>
        <v>A+</v>
      </c>
      <c r="O45" s="8">
        <v>77.5</v>
      </c>
      <c r="P45" s="33">
        <v>84.615384615384613</v>
      </c>
      <c r="Q45" s="48" t="s">
        <v>24</v>
      </c>
      <c r="R45" s="34" t="str">
        <f t="shared" si="3"/>
        <v>.</v>
      </c>
      <c r="S45" s="36" t="str">
        <f t="shared" si="8"/>
        <v xml:space="preserve"> </v>
      </c>
      <c r="T45" s="34" t="str">
        <f t="shared" si="5"/>
        <v>.</v>
      </c>
      <c r="U45" s="36" t="e">
        <f>IF(T45=#REF!," ","x")</f>
        <v>#REF!</v>
      </c>
    </row>
    <row r="46" spans="1:21" s="5" customFormat="1" ht="12" customHeight="1">
      <c r="A46" s="53">
        <v>45</v>
      </c>
      <c r="B46" s="9" t="s">
        <v>126</v>
      </c>
      <c r="C46" s="9" t="s">
        <v>127</v>
      </c>
      <c r="D46" s="4">
        <v>25</v>
      </c>
      <c r="E46" s="4">
        <v>10</v>
      </c>
      <c r="F46" s="4">
        <v>11</v>
      </c>
      <c r="G46" s="8"/>
      <c r="H46" s="8">
        <v>9</v>
      </c>
      <c r="I46" s="4"/>
      <c r="J46" s="8">
        <f t="shared" si="0"/>
        <v>55</v>
      </c>
      <c r="K46" s="29" t="str">
        <f t="shared" si="7"/>
        <v>A+</v>
      </c>
      <c r="L46" s="28" t="s">
        <v>184</v>
      </c>
      <c r="M46" s="29" t="str">
        <f t="shared" si="6"/>
        <v>A+</v>
      </c>
      <c r="O46" s="8">
        <v>92.5</v>
      </c>
      <c r="P46" s="33">
        <v>92.307692307692307</v>
      </c>
      <c r="Q46" s="48" t="s">
        <v>24</v>
      </c>
      <c r="R46" s="34" t="str">
        <f t="shared" si="3"/>
        <v>.</v>
      </c>
      <c r="S46" s="36" t="str">
        <f t="shared" si="8"/>
        <v xml:space="preserve"> </v>
      </c>
      <c r="T46" s="34" t="str">
        <f t="shared" si="5"/>
        <v>.</v>
      </c>
      <c r="U46" s="36" t="e">
        <f>IF(T46=#REF!," ","x")</f>
        <v>#REF!</v>
      </c>
    </row>
    <row r="47" spans="1:21" s="5" customFormat="1" ht="12" customHeight="1">
      <c r="A47" s="53">
        <v>46</v>
      </c>
      <c r="B47" s="49" t="s">
        <v>128</v>
      </c>
      <c r="C47" s="49" t="s">
        <v>129</v>
      </c>
      <c r="D47" s="4">
        <v>12</v>
      </c>
      <c r="E47" s="4">
        <v>9</v>
      </c>
      <c r="F47" s="4">
        <v>11</v>
      </c>
      <c r="G47" s="8"/>
      <c r="H47" s="8">
        <v>10</v>
      </c>
      <c r="I47" s="4"/>
      <c r="J47" s="8">
        <f t="shared" si="0"/>
        <v>42</v>
      </c>
      <c r="K47" s="29" t="str">
        <f t="shared" si="7"/>
        <v>A+</v>
      </c>
      <c r="L47" s="28" t="s">
        <v>184</v>
      </c>
      <c r="M47" s="29" t="str">
        <f t="shared" si="6"/>
        <v>A+</v>
      </c>
      <c r="O47" s="8">
        <v>97.5</v>
      </c>
      <c r="P47" s="8">
        <v>92.307692307692307</v>
      </c>
      <c r="Q47" s="50" t="s">
        <v>24</v>
      </c>
      <c r="R47" s="34" t="str">
        <f t="shared" si="3"/>
        <v>.</v>
      </c>
      <c r="S47" s="51" t="str">
        <f t="shared" si="8"/>
        <v xml:space="preserve"> </v>
      </c>
      <c r="T47" s="34" t="str">
        <f t="shared" si="5"/>
        <v>.</v>
      </c>
      <c r="U47" s="51" t="e">
        <f>IF(T47=#REF!," ","x")</f>
        <v>#REF!</v>
      </c>
    </row>
    <row r="48" spans="1:21" s="5" customFormat="1" ht="12" customHeight="1">
      <c r="A48" s="53">
        <v>47</v>
      </c>
      <c r="B48" s="9" t="s">
        <v>130</v>
      </c>
      <c r="C48" s="9" t="s">
        <v>131</v>
      </c>
      <c r="D48" s="4">
        <v>18</v>
      </c>
      <c r="E48" s="4">
        <v>13</v>
      </c>
      <c r="F48" s="4">
        <v>11</v>
      </c>
      <c r="G48" s="8"/>
      <c r="H48" s="8">
        <v>10</v>
      </c>
      <c r="I48" s="4"/>
      <c r="J48" s="8">
        <f t="shared" si="0"/>
        <v>52</v>
      </c>
      <c r="K48" s="29" t="str">
        <f t="shared" si="7"/>
        <v>A+</v>
      </c>
      <c r="L48" s="28" t="s">
        <v>184</v>
      </c>
      <c r="M48" s="29" t="str">
        <f t="shared" si="6"/>
        <v>A+</v>
      </c>
      <c r="O48" s="8">
        <v>92.5</v>
      </c>
      <c r="P48" s="33">
        <v>100</v>
      </c>
      <c r="Q48" s="48" t="s">
        <v>24</v>
      </c>
      <c r="R48" s="34" t="str">
        <f t="shared" si="3"/>
        <v>.</v>
      </c>
      <c r="S48" s="36" t="str">
        <f t="shared" si="8"/>
        <v xml:space="preserve"> </v>
      </c>
      <c r="T48" s="34" t="str">
        <f t="shared" si="5"/>
        <v>.</v>
      </c>
      <c r="U48" s="36" t="e">
        <f>IF(T48=#REF!," ","x")</f>
        <v>#REF!</v>
      </c>
    </row>
    <row r="49" spans="1:21" s="5" customFormat="1" ht="12" customHeight="1">
      <c r="A49" s="53">
        <v>48</v>
      </c>
      <c r="B49" s="9" t="s">
        <v>132</v>
      </c>
      <c r="C49" s="9" t="s">
        <v>133</v>
      </c>
      <c r="D49" s="4">
        <v>12</v>
      </c>
      <c r="E49" s="4">
        <v>9</v>
      </c>
      <c r="F49" s="4">
        <v>12</v>
      </c>
      <c r="G49" s="8"/>
      <c r="H49" s="8">
        <v>10</v>
      </c>
      <c r="I49" s="4"/>
      <c r="J49" s="8">
        <f t="shared" si="0"/>
        <v>43</v>
      </c>
      <c r="K49" s="29" t="str">
        <f t="shared" si="7"/>
        <v>A+</v>
      </c>
      <c r="L49" s="28" t="s">
        <v>184</v>
      </c>
      <c r="M49" s="29" t="str">
        <f t="shared" si="6"/>
        <v>A+</v>
      </c>
      <c r="O49" s="8">
        <v>85</v>
      </c>
      <c r="P49" s="33">
        <v>100</v>
      </c>
      <c r="Q49" s="48" t="s">
        <v>24</v>
      </c>
      <c r="R49" s="34" t="str">
        <f t="shared" si="3"/>
        <v>.</v>
      </c>
      <c r="S49" s="36" t="str">
        <f t="shared" si="8"/>
        <v xml:space="preserve"> </v>
      </c>
      <c r="T49" s="34" t="str">
        <f t="shared" si="5"/>
        <v>.</v>
      </c>
      <c r="U49" s="36" t="e">
        <f>IF(T49=#REF!," ","x")</f>
        <v>#REF!</v>
      </c>
    </row>
    <row r="50" spans="1:21" s="5" customFormat="1" ht="12" customHeight="1">
      <c r="A50" s="53">
        <v>49</v>
      </c>
      <c r="B50" s="9" t="s">
        <v>134</v>
      </c>
      <c r="C50" s="9" t="s">
        <v>135</v>
      </c>
      <c r="D50" s="4">
        <v>13</v>
      </c>
      <c r="E50" s="4">
        <v>10</v>
      </c>
      <c r="F50" s="4">
        <v>12</v>
      </c>
      <c r="G50" s="8"/>
      <c r="H50" s="8">
        <v>10</v>
      </c>
      <c r="I50" s="4"/>
      <c r="J50" s="8">
        <f t="shared" si="0"/>
        <v>45</v>
      </c>
      <c r="K50" s="29" t="str">
        <f t="shared" si="7"/>
        <v>A+</v>
      </c>
      <c r="L50" s="28" t="s">
        <v>184</v>
      </c>
      <c r="M50" s="29" t="str">
        <f t="shared" si="6"/>
        <v>A+</v>
      </c>
      <c r="O50" s="8">
        <v>87.5</v>
      </c>
      <c r="P50" s="33">
        <v>92.307692307692307</v>
      </c>
      <c r="Q50" s="48" t="s">
        <v>24</v>
      </c>
      <c r="R50" s="34" t="str">
        <f t="shared" si="3"/>
        <v>.</v>
      </c>
      <c r="S50" s="36" t="str">
        <f t="shared" si="8"/>
        <v xml:space="preserve"> </v>
      </c>
      <c r="T50" s="34" t="str">
        <f t="shared" si="5"/>
        <v>.</v>
      </c>
      <c r="U50" s="36" t="e">
        <f>IF(T50=#REF!," ","x")</f>
        <v>#REF!</v>
      </c>
    </row>
    <row r="51" spans="1:21" s="5" customFormat="1" ht="12" customHeight="1">
      <c r="A51" s="53">
        <v>50</v>
      </c>
      <c r="B51" s="9" t="s">
        <v>136</v>
      </c>
      <c r="C51" s="9" t="s">
        <v>137</v>
      </c>
      <c r="D51" s="4">
        <v>7</v>
      </c>
      <c r="E51" s="4">
        <v>8</v>
      </c>
      <c r="F51" s="4">
        <v>11</v>
      </c>
      <c r="G51" s="8"/>
      <c r="H51" s="8">
        <v>9</v>
      </c>
      <c r="I51" s="4"/>
      <c r="J51" s="8">
        <f t="shared" si="0"/>
        <v>35</v>
      </c>
      <c r="K51" s="29" t="str">
        <f t="shared" si="7"/>
        <v>A</v>
      </c>
      <c r="L51" s="28" t="s">
        <v>184</v>
      </c>
      <c r="M51" s="29" t="str">
        <f t="shared" si="6"/>
        <v>A</v>
      </c>
      <c r="O51" s="8">
        <v>92.5</v>
      </c>
      <c r="P51" s="33">
        <v>100</v>
      </c>
      <c r="Q51" s="48" t="s">
        <v>24</v>
      </c>
      <c r="R51" s="34" t="str">
        <f t="shared" si="3"/>
        <v>.</v>
      </c>
      <c r="S51" s="36" t="str">
        <f t="shared" si="8"/>
        <v xml:space="preserve"> </v>
      </c>
      <c r="T51" s="34" t="str">
        <f t="shared" si="5"/>
        <v>.</v>
      </c>
      <c r="U51" s="36" t="e">
        <f>IF(T51=#REF!," ","x")</f>
        <v>#REF!</v>
      </c>
    </row>
    <row r="52" spans="1:21" s="5" customFormat="1" ht="12" customHeight="1">
      <c r="A52" s="53">
        <v>51</v>
      </c>
      <c r="B52" s="9" t="s">
        <v>138</v>
      </c>
      <c r="C52" s="9" t="s">
        <v>139</v>
      </c>
      <c r="D52" s="4">
        <v>3</v>
      </c>
      <c r="E52" s="4">
        <v>9</v>
      </c>
      <c r="F52" s="4">
        <v>11</v>
      </c>
      <c r="G52" s="8"/>
      <c r="H52" s="8">
        <v>9</v>
      </c>
      <c r="I52" s="4"/>
      <c r="J52" s="8">
        <f t="shared" si="0"/>
        <v>32</v>
      </c>
      <c r="K52" s="29" t="str">
        <f t="shared" si="7"/>
        <v>B+</v>
      </c>
      <c r="L52" s="28" t="s">
        <v>184</v>
      </c>
      <c r="M52" s="29" t="str">
        <f t="shared" si="6"/>
        <v>B+</v>
      </c>
      <c r="O52" s="8">
        <v>80</v>
      </c>
      <c r="P52" s="33">
        <v>92.307692307692307</v>
      </c>
      <c r="Q52" s="48" t="s">
        <v>24</v>
      </c>
      <c r="R52" s="34" t="str">
        <f t="shared" si="3"/>
        <v>.</v>
      </c>
      <c r="S52" s="36" t="str">
        <f t="shared" si="8"/>
        <v xml:space="preserve"> </v>
      </c>
      <c r="T52" s="34" t="str">
        <f t="shared" si="5"/>
        <v>.</v>
      </c>
      <c r="U52" s="36" t="e">
        <f>IF(T52=#REF!," ","x")</f>
        <v>#REF!</v>
      </c>
    </row>
    <row r="53" spans="1:21" s="5" customFormat="1" ht="12" customHeight="1">
      <c r="A53" s="53">
        <v>52</v>
      </c>
      <c r="B53" s="9" t="s">
        <v>140</v>
      </c>
      <c r="C53" s="9" t="s">
        <v>141</v>
      </c>
      <c r="D53" s="4">
        <v>13</v>
      </c>
      <c r="E53" s="4">
        <v>10</v>
      </c>
      <c r="F53" s="4">
        <v>11</v>
      </c>
      <c r="G53" s="8"/>
      <c r="H53" s="8">
        <v>9</v>
      </c>
      <c r="I53" s="4"/>
      <c r="J53" s="8">
        <f t="shared" si="0"/>
        <v>43</v>
      </c>
      <c r="K53" s="29" t="str">
        <f t="shared" si="7"/>
        <v>A+</v>
      </c>
      <c r="L53" s="28" t="s">
        <v>184</v>
      </c>
      <c r="M53" s="29" t="str">
        <f t="shared" si="6"/>
        <v>A+</v>
      </c>
      <c r="O53" s="8">
        <v>95</v>
      </c>
      <c r="P53" s="33">
        <v>100</v>
      </c>
      <c r="Q53" s="48" t="s">
        <v>24</v>
      </c>
      <c r="R53" s="34" t="str">
        <f t="shared" si="3"/>
        <v>.</v>
      </c>
      <c r="S53" s="36" t="str">
        <f t="shared" si="8"/>
        <v xml:space="preserve"> </v>
      </c>
      <c r="T53" s="34" t="str">
        <f t="shared" si="5"/>
        <v>.</v>
      </c>
      <c r="U53" s="36" t="e">
        <f>IF(T53=#REF!," ","x")</f>
        <v>#REF!</v>
      </c>
    </row>
    <row r="54" spans="1:21" s="5" customFormat="1" ht="12" customHeight="1">
      <c r="A54" s="53">
        <v>53</v>
      </c>
      <c r="B54" s="9" t="s">
        <v>142</v>
      </c>
      <c r="C54" s="9" t="s">
        <v>143</v>
      </c>
      <c r="D54" s="4">
        <v>21</v>
      </c>
      <c r="E54" s="4">
        <v>10</v>
      </c>
      <c r="F54" s="4">
        <v>11</v>
      </c>
      <c r="G54" s="8"/>
      <c r="H54" s="8">
        <v>9</v>
      </c>
      <c r="I54" s="4"/>
      <c r="J54" s="8">
        <f t="shared" si="0"/>
        <v>51</v>
      </c>
      <c r="K54" s="29" t="str">
        <f t="shared" si="7"/>
        <v>A+</v>
      </c>
      <c r="L54" s="28" t="s">
        <v>184</v>
      </c>
      <c r="M54" s="29" t="str">
        <f t="shared" si="6"/>
        <v>A+</v>
      </c>
      <c r="O54" s="8">
        <v>87.5</v>
      </c>
      <c r="P54" s="33">
        <v>100</v>
      </c>
      <c r="Q54" s="48" t="s">
        <v>24</v>
      </c>
      <c r="R54" s="34" t="str">
        <f t="shared" si="3"/>
        <v>.</v>
      </c>
      <c r="S54" s="36" t="str">
        <f t="shared" si="8"/>
        <v xml:space="preserve"> </v>
      </c>
      <c r="T54" s="34" t="str">
        <f t="shared" si="5"/>
        <v>.</v>
      </c>
      <c r="U54" s="36" t="e">
        <f>IF(T54=#REF!," ","x")</f>
        <v>#REF!</v>
      </c>
    </row>
    <row r="55" spans="1:21" s="5" customFormat="1" ht="12" customHeight="1">
      <c r="A55" s="53">
        <v>54</v>
      </c>
      <c r="B55" s="9" t="s">
        <v>144</v>
      </c>
      <c r="C55" s="9" t="s">
        <v>145</v>
      </c>
      <c r="D55" s="4">
        <v>20</v>
      </c>
      <c r="E55" s="4">
        <v>11</v>
      </c>
      <c r="F55" s="4">
        <v>11</v>
      </c>
      <c r="G55" s="8"/>
      <c r="H55" s="8">
        <v>9</v>
      </c>
      <c r="I55" s="4"/>
      <c r="J55" s="8">
        <f t="shared" si="0"/>
        <v>51</v>
      </c>
      <c r="K55" s="29" t="str">
        <f t="shared" si="7"/>
        <v>A+</v>
      </c>
      <c r="L55" s="28" t="s">
        <v>184</v>
      </c>
      <c r="M55" s="29" t="str">
        <f t="shared" si="6"/>
        <v>A+</v>
      </c>
      <c r="O55" s="8">
        <v>95</v>
      </c>
      <c r="P55" s="33">
        <v>100</v>
      </c>
      <c r="Q55" s="48" t="s">
        <v>24</v>
      </c>
      <c r="R55" s="34" t="str">
        <f t="shared" si="3"/>
        <v>.</v>
      </c>
      <c r="S55" s="36" t="str">
        <f t="shared" si="8"/>
        <v xml:space="preserve"> </v>
      </c>
      <c r="T55" s="34" t="str">
        <f t="shared" si="5"/>
        <v>.</v>
      </c>
      <c r="U55" s="36" t="e">
        <f>IF(T55=#REF!," ","x")</f>
        <v>#REF!</v>
      </c>
    </row>
    <row r="56" spans="1:21" s="5" customFormat="1" ht="12" customHeight="1">
      <c r="A56" s="53">
        <v>55</v>
      </c>
      <c r="B56" s="9" t="s">
        <v>146</v>
      </c>
      <c r="C56" s="9" t="s">
        <v>147</v>
      </c>
      <c r="D56" s="4">
        <v>12</v>
      </c>
      <c r="E56" s="4">
        <v>8</v>
      </c>
      <c r="F56" s="4">
        <v>11</v>
      </c>
      <c r="G56" s="8"/>
      <c r="H56" s="8">
        <v>9</v>
      </c>
      <c r="I56" s="4"/>
      <c r="J56" s="8">
        <f t="shared" si="0"/>
        <v>40</v>
      </c>
      <c r="K56" s="29" t="str">
        <f t="shared" si="7"/>
        <v>A+</v>
      </c>
      <c r="L56" s="28" t="s">
        <v>184</v>
      </c>
      <c r="M56" s="29" t="str">
        <f t="shared" si="6"/>
        <v>A+</v>
      </c>
      <c r="O56" s="8">
        <v>85</v>
      </c>
      <c r="P56" s="33">
        <v>92.307692307692307</v>
      </c>
      <c r="Q56" s="48" t="s">
        <v>24</v>
      </c>
      <c r="R56" s="34" t="str">
        <f t="shared" si="3"/>
        <v>.</v>
      </c>
      <c r="S56" s="36" t="str">
        <f t="shared" si="8"/>
        <v xml:space="preserve"> </v>
      </c>
      <c r="T56" s="34" t="str">
        <f t="shared" si="5"/>
        <v>.</v>
      </c>
      <c r="U56" s="36" t="e">
        <f>IF(T56=#REF!," ","x")</f>
        <v>#REF!</v>
      </c>
    </row>
    <row r="57" spans="1:21" s="5" customFormat="1" ht="12" customHeight="1">
      <c r="A57" s="53">
        <v>56</v>
      </c>
      <c r="B57" s="9" t="s">
        <v>148</v>
      </c>
      <c r="C57" s="9" t="s">
        <v>149</v>
      </c>
      <c r="D57" s="4">
        <v>18</v>
      </c>
      <c r="E57" s="4">
        <v>13</v>
      </c>
      <c r="F57" s="4">
        <v>12</v>
      </c>
      <c r="G57" s="8"/>
      <c r="H57" s="8">
        <v>9</v>
      </c>
      <c r="I57" s="4"/>
      <c r="J57" s="8">
        <f t="shared" si="0"/>
        <v>52</v>
      </c>
      <c r="K57" s="29" t="str">
        <f t="shared" si="7"/>
        <v>A+</v>
      </c>
      <c r="L57" s="28" t="s">
        <v>184</v>
      </c>
      <c r="M57" s="29" t="str">
        <f t="shared" si="6"/>
        <v>A+</v>
      </c>
      <c r="O57" s="8">
        <v>85</v>
      </c>
      <c r="P57" s="33">
        <v>92.307692307692307</v>
      </c>
      <c r="Q57" s="48" t="s">
        <v>24</v>
      </c>
      <c r="R57" s="34" t="str">
        <f t="shared" si="3"/>
        <v>.</v>
      </c>
      <c r="S57" s="36" t="str">
        <f t="shared" si="8"/>
        <v xml:space="preserve"> </v>
      </c>
      <c r="T57" s="34" t="str">
        <f t="shared" si="5"/>
        <v>.</v>
      </c>
      <c r="U57" s="36" t="e">
        <f>IF(T57=#REF!," ","x")</f>
        <v>#REF!</v>
      </c>
    </row>
    <row r="58" spans="1:21" s="5" customFormat="1" ht="12" customHeight="1">
      <c r="A58" s="53">
        <v>57</v>
      </c>
      <c r="B58" s="9" t="s">
        <v>150</v>
      </c>
      <c r="C58" s="9" t="s">
        <v>151</v>
      </c>
      <c r="D58" s="4">
        <v>24</v>
      </c>
      <c r="E58" s="4">
        <v>12</v>
      </c>
      <c r="F58" s="4">
        <v>12</v>
      </c>
      <c r="G58" s="8"/>
      <c r="H58" s="8">
        <v>10</v>
      </c>
      <c r="I58" s="4"/>
      <c r="J58" s="8">
        <f t="shared" si="0"/>
        <v>58</v>
      </c>
      <c r="K58" s="29" t="str">
        <f t="shared" si="7"/>
        <v>A+</v>
      </c>
      <c r="L58" s="28" t="s">
        <v>184</v>
      </c>
      <c r="M58" s="29" t="str">
        <f t="shared" si="6"/>
        <v>A+</v>
      </c>
      <c r="O58" s="8">
        <v>77.5</v>
      </c>
      <c r="P58" s="33">
        <v>84.615384615384613</v>
      </c>
      <c r="Q58" s="48" t="s">
        <v>24</v>
      </c>
      <c r="R58" s="34" t="str">
        <f t="shared" si="3"/>
        <v>.</v>
      </c>
      <c r="S58" s="36" t="str">
        <f t="shared" si="8"/>
        <v xml:space="preserve"> </v>
      </c>
      <c r="T58" s="34" t="str">
        <f t="shared" si="5"/>
        <v>.</v>
      </c>
      <c r="U58" s="36" t="e">
        <f>IF(T58=#REF!," ","x")</f>
        <v>#REF!</v>
      </c>
    </row>
    <row r="59" spans="1:21" s="5" customFormat="1" ht="12" customHeight="1">
      <c r="A59" s="53">
        <v>58</v>
      </c>
      <c r="B59" s="9" t="s">
        <v>152</v>
      </c>
      <c r="C59" s="9" t="s">
        <v>153</v>
      </c>
      <c r="D59" s="4">
        <v>22</v>
      </c>
      <c r="E59" s="4">
        <v>10</v>
      </c>
      <c r="F59" s="4">
        <v>12</v>
      </c>
      <c r="G59" s="8"/>
      <c r="H59" s="8">
        <v>10</v>
      </c>
      <c r="I59" s="4"/>
      <c r="J59" s="8">
        <f t="shared" si="0"/>
        <v>54</v>
      </c>
      <c r="K59" s="29" t="str">
        <f t="shared" si="7"/>
        <v>A+</v>
      </c>
      <c r="L59" s="28" t="s">
        <v>184</v>
      </c>
      <c r="M59" s="29" t="str">
        <f t="shared" si="6"/>
        <v>A+</v>
      </c>
      <c r="O59" s="8">
        <v>75</v>
      </c>
      <c r="P59" s="33">
        <v>92.307692307692307</v>
      </c>
      <c r="Q59" s="48" t="s">
        <v>24</v>
      </c>
      <c r="R59" s="34" t="str">
        <f t="shared" si="3"/>
        <v>.</v>
      </c>
      <c r="S59" s="36" t="str">
        <f t="shared" si="8"/>
        <v xml:space="preserve"> </v>
      </c>
      <c r="T59" s="34" t="str">
        <f t="shared" si="5"/>
        <v>.</v>
      </c>
      <c r="U59" s="36" t="e">
        <f>IF(T59=#REF!," ","x")</f>
        <v>#REF!</v>
      </c>
    </row>
    <row r="60" spans="1:21" s="5" customFormat="1" ht="12" customHeight="1">
      <c r="A60" s="53">
        <v>59</v>
      </c>
      <c r="B60" s="9" t="s">
        <v>154</v>
      </c>
      <c r="C60" s="9" t="s">
        <v>155</v>
      </c>
      <c r="D60" s="61" t="s">
        <v>101</v>
      </c>
      <c r="E60" s="4" t="s">
        <v>101</v>
      </c>
      <c r="F60" s="4">
        <v>0</v>
      </c>
      <c r="G60" s="8"/>
      <c r="H60" s="8">
        <v>0</v>
      </c>
      <c r="I60" s="4"/>
      <c r="J60" s="8">
        <f t="shared" si="0"/>
        <v>0</v>
      </c>
      <c r="K60" s="29" t="str">
        <f t="shared" si="7"/>
        <v>F</v>
      </c>
      <c r="L60" s="28" t="s">
        <v>7</v>
      </c>
      <c r="M60" s="29" t="str">
        <f t="shared" si="6"/>
        <v>F</v>
      </c>
      <c r="O60" s="8">
        <v>92.5</v>
      </c>
      <c r="P60" s="33">
        <v>92.307692307692307</v>
      </c>
      <c r="Q60" s="48" t="s">
        <v>24</v>
      </c>
      <c r="R60" s="34" t="str">
        <f t="shared" si="3"/>
        <v>.</v>
      </c>
      <c r="S60" s="36" t="str">
        <f t="shared" si="8"/>
        <v>x</v>
      </c>
      <c r="T60" s="34" t="str">
        <f t="shared" si="5"/>
        <v>.</v>
      </c>
      <c r="U60" s="36" t="e">
        <f>IF(T60=#REF!," ","x")</f>
        <v>#REF!</v>
      </c>
    </row>
    <row r="61" spans="1:21" s="5" customFormat="1" ht="12" customHeight="1">
      <c r="A61" s="53">
        <v>60</v>
      </c>
      <c r="B61" s="9" t="s">
        <v>156</v>
      </c>
      <c r="C61" s="9" t="s">
        <v>157</v>
      </c>
      <c r="D61" s="4">
        <v>12</v>
      </c>
      <c r="E61" s="4">
        <v>8</v>
      </c>
      <c r="F61" s="4">
        <v>11</v>
      </c>
      <c r="G61" s="8"/>
      <c r="H61" s="8">
        <v>10</v>
      </c>
      <c r="I61" s="4"/>
      <c r="J61" s="8">
        <f t="shared" si="0"/>
        <v>41</v>
      </c>
      <c r="K61" s="29" t="str">
        <f t="shared" si="7"/>
        <v>A+</v>
      </c>
      <c r="L61" s="28" t="s">
        <v>184</v>
      </c>
      <c r="M61" s="29" t="str">
        <f t="shared" si="6"/>
        <v>A+</v>
      </c>
      <c r="O61" s="8">
        <v>90</v>
      </c>
      <c r="P61" s="33">
        <v>76.923076923076934</v>
      </c>
      <c r="Q61" s="48" t="s">
        <v>24</v>
      </c>
      <c r="R61" s="34" t="str">
        <f t="shared" si="3"/>
        <v>.</v>
      </c>
      <c r="S61" s="36" t="str">
        <f t="shared" si="8"/>
        <v xml:space="preserve"> </v>
      </c>
      <c r="T61" s="34" t="str">
        <f t="shared" si="5"/>
        <v>.</v>
      </c>
      <c r="U61" s="36" t="e">
        <f>IF(T61=#REF!," ","x")</f>
        <v>#REF!</v>
      </c>
    </row>
    <row r="62" spans="1:21" s="5" customFormat="1" ht="12" customHeight="1">
      <c r="A62" s="53">
        <v>61</v>
      </c>
      <c r="B62" s="9" t="s">
        <v>158</v>
      </c>
      <c r="C62" s="9" t="s">
        <v>159</v>
      </c>
      <c r="D62" s="4">
        <v>20</v>
      </c>
      <c r="E62" s="4">
        <v>9</v>
      </c>
      <c r="F62" s="4">
        <v>11</v>
      </c>
      <c r="G62" s="8"/>
      <c r="H62" s="8">
        <v>10</v>
      </c>
      <c r="I62" s="4"/>
      <c r="J62" s="8">
        <f t="shared" si="0"/>
        <v>50</v>
      </c>
      <c r="K62" s="29" t="str">
        <f t="shared" si="7"/>
        <v>A+</v>
      </c>
      <c r="L62" s="28" t="s">
        <v>184</v>
      </c>
      <c r="M62" s="29" t="str">
        <f t="shared" si="6"/>
        <v>A+</v>
      </c>
      <c r="O62" s="8">
        <v>95</v>
      </c>
      <c r="P62" s="33">
        <v>100</v>
      </c>
      <c r="Q62" s="48" t="s">
        <v>24</v>
      </c>
      <c r="R62" s="34" t="str">
        <f t="shared" si="3"/>
        <v>.</v>
      </c>
      <c r="S62" s="36" t="str">
        <f t="shared" si="8"/>
        <v xml:space="preserve"> </v>
      </c>
      <c r="T62" s="34" t="str">
        <f t="shared" si="5"/>
        <v>.</v>
      </c>
      <c r="U62" s="36" t="e">
        <f>IF(T62=#REF!," ","x")</f>
        <v>#REF!</v>
      </c>
    </row>
    <row r="63" spans="1:21" s="5" customFormat="1" ht="12" customHeight="1">
      <c r="A63" s="53">
        <v>62</v>
      </c>
      <c r="B63" s="9" t="s">
        <v>160</v>
      </c>
      <c r="C63" s="9" t="s">
        <v>161</v>
      </c>
      <c r="D63" s="4">
        <v>15</v>
      </c>
      <c r="E63" s="4">
        <v>9</v>
      </c>
      <c r="F63" s="4">
        <v>11</v>
      </c>
      <c r="G63" s="8"/>
      <c r="H63" s="8">
        <v>10</v>
      </c>
      <c r="I63" s="4"/>
      <c r="J63" s="8">
        <f t="shared" si="0"/>
        <v>45</v>
      </c>
      <c r="K63" s="29" t="str">
        <f t="shared" si="7"/>
        <v>A+</v>
      </c>
      <c r="L63" s="28" t="s">
        <v>184</v>
      </c>
      <c r="M63" s="29" t="str">
        <f t="shared" si="6"/>
        <v>A+</v>
      </c>
      <c r="O63" s="8">
        <v>97.5</v>
      </c>
      <c r="P63" s="33">
        <v>100</v>
      </c>
      <c r="Q63" s="48" t="s">
        <v>24</v>
      </c>
      <c r="R63" s="34" t="str">
        <f t="shared" si="3"/>
        <v>.</v>
      </c>
      <c r="S63" s="36" t="str">
        <f t="shared" si="8"/>
        <v xml:space="preserve"> </v>
      </c>
      <c r="T63" s="34" t="str">
        <f t="shared" si="5"/>
        <v>.</v>
      </c>
      <c r="U63" s="36" t="e">
        <f>IF(T63=#REF!," ","x")</f>
        <v>#REF!</v>
      </c>
    </row>
    <row r="64" spans="1:21" s="5" customFormat="1" ht="12" customHeight="1">
      <c r="A64" s="53">
        <v>63</v>
      </c>
      <c r="B64" s="9" t="s">
        <v>162</v>
      </c>
      <c r="C64" s="9" t="s">
        <v>163</v>
      </c>
      <c r="D64" s="4">
        <v>15</v>
      </c>
      <c r="E64" s="4">
        <v>9</v>
      </c>
      <c r="F64" s="4">
        <v>11</v>
      </c>
      <c r="G64" s="8"/>
      <c r="H64" s="8">
        <v>9</v>
      </c>
      <c r="I64" s="4"/>
      <c r="J64" s="8">
        <f t="shared" si="0"/>
        <v>44</v>
      </c>
      <c r="K64" s="29" t="str">
        <f t="shared" si="7"/>
        <v>A+</v>
      </c>
      <c r="L64" s="28" t="s">
        <v>184</v>
      </c>
      <c r="M64" s="29" t="str">
        <f t="shared" si="6"/>
        <v>A+</v>
      </c>
      <c r="O64" s="8">
        <v>90</v>
      </c>
      <c r="P64" s="33">
        <v>92.307692307692307</v>
      </c>
      <c r="Q64" s="48" t="s">
        <v>24</v>
      </c>
      <c r="R64" s="34" t="str">
        <f t="shared" si="3"/>
        <v>.</v>
      </c>
      <c r="S64" s="36" t="str">
        <f t="shared" si="8"/>
        <v xml:space="preserve"> </v>
      </c>
      <c r="T64" s="34" t="str">
        <f t="shared" si="5"/>
        <v>.</v>
      </c>
      <c r="U64" s="36" t="e">
        <f>IF(T64=#REF!," ","x")</f>
        <v>#REF!</v>
      </c>
    </row>
    <row r="65" spans="1:23" s="5" customFormat="1" ht="12" customHeight="1">
      <c r="A65" s="53">
        <v>64</v>
      </c>
      <c r="B65" s="9" t="s">
        <v>164</v>
      </c>
      <c r="C65" s="9" t="s">
        <v>165</v>
      </c>
      <c r="D65" s="4">
        <v>14</v>
      </c>
      <c r="E65" s="4">
        <v>11</v>
      </c>
      <c r="F65" s="4">
        <v>11</v>
      </c>
      <c r="G65" s="8"/>
      <c r="H65" s="8">
        <v>10</v>
      </c>
      <c r="I65" s="4"/>
      <c r="J65" s="8">
        <f t="shared" si="0"/>
        <v>46</v>
      </c>
      <c r="K65" s="29" t="str">
        <f t="shared" si="7"/>
        <v>A+</v>
      </c>
      <c r="L65" s="28" t="s">
        <v>184</v>
      </c>
      <c r="M65" s="29" t="str">
        <f t="shared" si="6"/>
        <v>A+</v>
      </c>
      <c r="O65" s="8">
        <v>90</v>
      </c>
      <c r="P65" s="33">
        <v>92.307692307692307</v>
      </c>
      <c r="Q65" s="48" t="s">
        <v>24</v>
      </c>
      <c r="R65" s="34" t="str">
        <f t="shared" si="3"/>
        <v>.</v>
      </c>
      <c r="S65" s="36" t="str">
        <f t="shared" si="8"/>
        <v xml:space="preserve"> </v>
      </c>
      <c r="T65" s="34" t="str">
        <f t="shared" si="5"/>
        <v>.</v>
      </c>
      <c r="U65" s="36" t="e">
        <f>IF(T65=#REF!," ","x")</f>
        <v>#REF!</v>
      </c>
    </row>
    <row r="66" spans="1:23" s="5" customFormat="1" ht="12" customHeight="1">
      <c r="A66" s="53">
        <v>65</v>
      </c>
      <c r="B66" s="9" t="s">
        <v>166</v>
      </c>
      <c r="C66" s="9" t="s">
        <v>167</v>
      </c>
      <c r="D66" s="4">
        <v>15</v>
      </c>
      <c r="E66" s="4">
        <v>9</v>
      </c>
      <c r="F66" s="4">
        <v>9</v>
      </c>
      <c r="G66" s="8"/>
      <c r="H66" s="8">
        <v>10</v>
      </c>
      <c r="I66" s="4"/>
      <c r="J66" s="8">
        <f t="shared" ref="J66:J74" si="9">ROUND(SUM(D66:I66),0)</f>
        <v>43</v>
      </c>
      <c r="K66" s="29" t="str">
        <f t="shared" ref="K66:K74" si="10">IF(J66&gt;=$I$77,"A+",IF(J66&gt;=$I$78,"A",IF(J66&gt;=$I$79,"B+",IF(J66&gt;=$I$80,"B",IF(J66&gt;=$I$81,"C",IF(J66&gt;=$I$82,"D","F"))))))</f>
        <v>A+</v>
      </c>
      <c r="L66" s="28" t="s">
        <v>184</v>
      </c>
      <c r="M66" s="29" t="str">
        <f t="shared" ref="M66:M74" si="11">IF(L66=".",K66,IF(K66="A+","A",IF(K66="A","B+",IF(K66="B+","B",IF(K66="B","C",IF(K66="C","D","F"))))))</f>
        <v>A+</v>
      </c>
      <c r="O66" s="8">
        <v>92.5</v>
      </c>
      <c r="P66" s="33">
        <v>100</v>
      </c>
      <c r="Q66" s="48" t="s">
        <v>24</v>
      </c>
      <c r="R66" s="34" t="str">
        <f t="shared" ref="R66:R74" si="12">IF(O66&lt;50,"F",IF(O66&lt;=74,"G","."))</f>
        <v>.</v>
      </c>
      <c r="S66" s="36" t="str">
        <f t="shared" ref="S66:S74" si="13">IF(R66=L66," ","x")</f>
        <v xml:space="preserve"> </v>
      </c>
      <c r="T66" s="34" t="str">
        <f t="shared" ref="T66:T74" si="14">IF(P66&lt;50,"F",IF(P66&lt;=74,"G","."))</f>
        <v>.</v>
      </c>
      <c r="U66" s="36" t="e">
        <f>IF(T66=#REF!," ","x")</f>
        <v>#REF!</v>
      </c>
    </row>
    <row r="67" spans="1:23" s="5" customFormat="1" ht="12" customHeight="1">
      <c r="A67" s="53">
        <v>66</v>
      </c>
      <c r="B67" s="9" t="s">
        <v>168</v>
      </c>
      <c r="C67" s="9" t="s">
        <v>169</v>
      </c>
      <c r="D67" s="4">
        <v>9</v>
      </c>
      <c r="E67" s="4">
        <v>8</v>
      </c>
      <c r="F67" s="4">
        <v>11</v>
      </c>
      <c r="G67" s="8"/>
      <c r="H67" s="8">
        <v>9</v>
      </c>
      <c r="I67" s="4"/>
      <c r="J67" s="8">
        <f t="shared" si="9"/>
        <v>37</v>
      </c>
      <c r="K67" s="29" t="str">
        <f t="shared" si="10"/>
        <v>A</v>
      </c>
      <c r="L67" s="28" t="s">
        <v>184</v>
      </c>
      <c r="M67" s="29" t="str">
        <f t="shared" si="11"/>
        <v>A</v>
      </c>
      <c r="O67" s="8">
        <v>92.5</v>
      </c>
      <c r="P67" s="33">
        <v>100</v>
      </c>
      <c r="Q67" s="48" t="s">
        <v>24</v>
      </c>
      <c r="R67" s="34" t="str">
        <f t="shared" si="12"/>
        <v>.</v>
      </c>
      <c r="S67" s="36" t="str">
        <f t="shared" si="13"/>
        <v xml:space="preserve"> </v>
      </c>
      <c r="T67" s="34" t="str">
        <f t="shared" si="14"/>
        <v>.</v>
      </c>
      <c r="U67" s="36" t="e">
        <f>IF(T67=#REF!," ","x")</f>
        <v>#REF!</v>
      </c>
    </row>
    <row r="68" spans="1:23" s="5" customFormat="1" ht="12" customHeight="1">
      <c r="A68" s="53">
        <v>67</v>
      </c>
      <c r="B68" s="9" t="s">
        <v>170</v>
      </c>
      <c r="C68" s="9" t="s">
        <v>171</v>
      </c>
      <c r="D68" s="4" t="s">
        <v>101</v>
      </c>
      <c r="E68" s="4" t="s">
        <v>101</v>
      </c>
      <c r="F68" s="4">
        <v>11</v>
      </c>
      <c r="G68" s="8"/>
      <c r="H68" s="8">
        <v>0</v>
      </c>
      <c r="I68" s="4"/>
      <c r="J68" s="8">
        <f t="shared" si="9"/>
        <v>11</v>
      </c>
      <c r="K68" s="29" t="str">
        <f t="shared" si="10"/>
        <v>F</v>
      </c>
      <c r="L68" s="28" t="s">
        <v>7</v>
      </c>
      <c r="M68" s="29" t="str">
        <f t="shared" si="11"/>
        <v>F</v>
      </c>
      <c r="O68" s="8">
        <v>92.5</v>
      </c>
      <c r="P68" s="33">
        <v>100</v>
      </c>
      <c r="Q68" s="48" t="s">
        <v>24</v>
      </c>
      <c r="R68" s="34" t="str">
        <f t="shared" si="12"/>
        <v>.</v>
      </c>
      <c r="S68" s="36" t="str">
        <f t="shared" si="13"/>
        <v>x</v>
      </c>
      <c r="T68" s="34" t="str">
        <f t="shared" si="14"/>
        <v>.</v>
      </c>
      <c r="U68" s="36" t="e">
        <f>IF(T68=#REF!," ","x")</f>
        <v>#REF!</v>
      </c>
    </row>
    <row r="69" spans="1:23" s="5" customFormat="1" ht="12" customHeight="1">
      <c r="A69" s="53">
        <v>68</v>
      </c>
      <c r="B69" s="9" t="s">
        <v>172</v>
      </c>
      <c r="C69" s="9" t="s">
        <v>173</v>
      </c>
      <c r="D69" s="4">
        <v>20</v>
      </c>
      <c r="E69" s="4">
        <v>8</v>
      </c>
      <c r="F69" s="4">
        <v>11</v>
      </c>
      <c r="G69" s="8"/>
      <c r="H69" s="8">
        <v>9</v>
      </c>
      <c r="I69" s="4"/>
      <c r="J69" s="8">
        <f t="shared" si="9"/>
        <v>48</v>
      </c>
      <c r="K69" s="29" t="str">
        <f t="shared" si="10"/>
        <v>A+</v>
      </c>
      <c r="L69" s="28" t="s">
        <v>184</v>
      </c>
      <c r="M69" s="29" t="str">
        <f t="shared" si="11"/>
        <v>A+</v>
      </c>
      <c r="O69" s="8">
        <v>85</v>
      </c>
      <c r="P69" s="33">
        <v>84.615384615384613</v>
      </c>
      <c r="Q69" s="48" t="s">
        <v>24</v>
      </c>
      <c r="R69" s="34" t="str">
        <f t="shared" si="12"/>
        <v>.</v>
      </c>
      <c r="S69" s="36" t="str">
        <f t="shared" si="13"/>
        <v xml:space="preserve"> </v>
      </c>
      <c r="T69" s="34" t="str">
        <f t="shared" si="14"/>
        <v>.</v>
      </c>
      <c r="U69" s="36" t="e">
        <f>IF(T69=#REF!," ","x")</f>
        <v>#REF!</v>
      </c>
    </row>
    <row r="70" spans="1:23" s="5" customFormat="1" ht="12" customHeight="1">
      <c r="A70" s="53">
        <v>69</v>
      </c>
      <c r="B70" s="9" t="s">
        <v>174</v>
      </c>
      <c r="C70" s="9" t="s">
        <v>175</v>
      </c>
      <c r="D70" s="4">
        <v>10</v>
      </c>
      <c r="E70" s="4">
        <v>8</v>
      </c>
      <c r="F70" s="4">
        <v>12</v>
      </c>
      <c r="G70" s="8"/>
      <c r="H70" s="8">
        <v>9</v>
      </c>
      <c r="I70" s="4"/>
      <c r="J70" s="8">
        <f t="shared" si="9"/>
        <v>39</v>
      </c>
      <c r="K70" s="29" t="str">
        <f t="shared" si="10"/>
        <v>A</v>
      </c>
      <c r="L70" s="28" t="s">
        <v>184</v>
      </c>
      <c r="M70" s="29" t="str">
        <f t="shared" si="11"/>
        <v>A</v>
      </c>
      <c r="O70" s="8">
        <v>90</v>
      </c>
      <c r="P70" s="33">
        <v>100</v>
      </c>
      <c r="Q70" s="48" t="s">
        <v>24</v>
      </c>
      <c r="R70" s="34" t="str">
        <f t="shared" si="12"/>
        <v>.</v>
      </c>
      <c r="S70" s="36" t="str">
        <f t="shared" si="13"/>
        <v xml:space="preserve"> </v>
      </c>
      <c r="T70" s="34" t="str">
        <f t="shared" si="14"/>
        <v>.</v>
      </c>
      <c r="U70" s="36" t="e">
        <f>IF(T70=#REF!," ","x")</f>
        <v>#REF!</v>
      </c>
    </row>
    <row r="71" spans="1:23" s="5" customFormat="1" ht="12" customHeight="1">
      <c r="A71" s="53">
        <v>70</v>
      </c>
      <c r="B71" s="9" t="s">
        <v>176</v>
      </c>
      <c r="C71" s="9" t="s">
        <v>177</v>
      </c>
      <c r="D71" s="4">
        <v>4</v>
      </c>
      <c r="E71" s="4">
        <v>8</v>
      </c>
      <c r="F71" s="4">
        <v>11</v>
      </c>
      <c r="G71" s="8"/>
      <c r="H71" s="8">
        <v>8</v>
      </c>
      <c r="I71" s="4"/>
      <c r="J71" s="8">
        <f t="shared" si="9"/>
        <v>31</v>
      </c>
      <c r="K71" s="29" t="str">
        <f t="shared" si="10"/>
        <v>B+</v>
      </c>
      <c r="L71" s="28" t="s">
        <v>184</v>
      </c>
      <c r="M71" s="29" t="str">
        <f t="shared" si="11"/>
        <v>B+</v>
      </c>
      <c r="O71" s="8">
        <v>90</v>
      </c>
      <c r="P71" s="33">
        <v>100</v>
      </c>
      <c r="Q71" s="48" t="s">
        <v>24</v>
      </c>
      <c r="R71" s="34" t="str">
        <f t="shared" si="12"/>
        <v>.</v>
      </c>
      <c r="S71" s="36" t="str">
        <f t="shared" si="13"/>
        <v xml:space="preserve"> </v>
      </c>
      <c r="T71" s="34" t="str">
        <f t="shared" si="14"/>
        <v>.</v>
      </c>
      <c r="U71" s="36" t="e">
        <f>IF(T71=#REF!," ","x")</f>
        <v>#REF!</v>
      </c>
    </row>
    <row r="72" spans="1:23" s="5" customFormat="1" ht="12" customHeight="1">
      <c r="A72" s="53">
        <v>71</v>
      </c>
      <c r="B72" s="9" t="s">
        <v>178</v>
      </c>
      <c r="C72" s="9" t="s">
        <v>179</v>
      </c>
      <c r="D72" s="4">
        <v>22</v>
      </c>
      <c r="E72" s="4">
        <v>9</v>
      </c>
      <c r="F72" s="4">
        <v>12</v>
      </c>
      <c r="G72" s="8"/>
      <c r="H72" s="8">
        <v>10</v>
      </c>
      <c r="I72" s="4"/>
      <c r="J72" s="8">
        <f t="shared" si="9"/>
        <v>53</v>
      </c>
      <c r="K72" s="29" t="str">
        <f t="shared" si="10"/>
        <v>A+</v>
      </c>
      <c r="L72" s="28" t="s">
        <v>184</v>
      </c>
      <c r="M72" s="29" t="str">
        <f t="shared" si="11"/>
        <v>A+</v>
      </c>
      <c r="O72" s="8">
        <v>82.5</v>
      </c>
      <c r="P72" s="33">
        <v>92.307692307692307</v>
      </c>
      <c r="Q72" s="48" t="s">
        <v>24</v>
      </c>
      <c r="R72" s="34" t="str">
        <f t="shared" si="12"/>
        <v>.</v>
      </c>
      <c r="S72" s="36" t="str">
        <f t="shared" si="13"/>
        <v xml:space="preserve"> </v>
      </c>
      <c r="T72" s="34" t="str">
        <f t="shared" si="14"/>
        <v>.</v>
      </c>
      <c r="U72" s="36" t="e">
        <f>IF(T72=#REF!," ","x")</f>
        <v>#REF!</v>
      </c>
    </row>
    <row r="73" spans="1:23" s="5" customFormat="1" ht="12" customHeight="1">
      <c r="A73" s="53">
        <v>72</v>
      </c>
      <c r="B73" s="9" t="s">
        <v>180</v>
      </c>
      <c r="C73" s="9" t="s">
        <v>181</v>
      </c>
      <c r="D73" s="4">
        <v>8</v>
      </c>
      <c r="E73" s="4">
        <v>10</v>
      </c>
      <c r="F73" s="4">
        <v>11</v>
      </c>
      <c r="G73" s="8"/>
      <c r="H73" s="8">
        <v>10</v>
      </c>
      <c r="I73" s="4"/>
      <c r="J73" s="8">
        <f t="shared" si="9"/>
        <v>39</v>
      </c>
      <c r="K73" s="29" t="str">
        <f t="shared" si="10"/>
        <v>A</v>
      </c>
      <c r="L73" s="28" t="s">
        <v>184</v>
      </c>
      <c r="M73" s="29" t="str">
        <f t="shared" si="11"/>
        <v>A</v>
      </c>
      <c r="O73" s="8">
        <v>87.5</v>
      </c>
      <c r="P73" s="33">
        <v>92.307692307692307</v>
      </c>
      <c r="Q73" s="48" t="s">
        <v>24</v>
      </c>
      <c r="R73" s="34" t="str">
        <f t="shared" si="12"/>
        <v>.</v>
      </c>
      <c r="S73" s="36" t="str">
        <f t="shared" si="13"/>
        <v xml:space="preserve"> </v>
      </c>
      <c r="T73" s="34" t="str">
        <f t="shared" si="14"/>
        <v>.</v>
      </c>
      <c r="U73" s="36" t="e">
        <f>IF(T73=#REF!," ","x")</f>
        <v>#REF!</v>
      </c>
    </row>
    <row r="74" spans="1:23" s="5" customFormat="1" ht="12" customHeight="1">
      <c r="A74" s="53">
        <v>73</v>
      </c>
      <c r="B74" s="9" t="s">
        <v>182</v>
      </c>
      <c r="C74" s="9" t="s">
        <v>183</v>
      </c>
      <c r="D74" s="4">
        <v>12</v>
      </c>
      <c r="E74" s="4">
        <v>8</v>
      </c>
      <c r="F74" s="4">
        <v>11</v>
      </c>
      <c r="G74" s="8"/>
      <c r="H74" s="8">
        <v>9</v>
      </c>
      <c r="I74" s="4"/>
      <c r="J74" s="8">
        <f t="shared" si="9"/>
        <v>40</v>
      </c>
      <c r="K74" s="29" t="str">
        <f t="shared" si="10"/>
        <v>A+</v>
      </c>
      <c r="L74" s="28" t="s">
        <v>184</v>
      </c>
      <c r="M74" s="29" t="str">
        <f t="shared" si="11"/>
        <v>A+</v>
      </c>
      <c r="O74" s="8">
        <v>85</v>
      </c>
      <c r="P74" s="33">
        <v>92.307692307692307</v>
      </c>
      <c r="Q74" s="48" t="s">
        <v>24</v>
      </c>
      <c r="R74" s="34" t="str">
        <f t="shared" si="12"/>
        <v>.</v>
      </c>
      <c r="S74" s="36" t="str">
        <f t="shared" si="13"/>
        <v xml:space="preserve"> </v>
      </c>
      <c r="T74" s="34" t="str">
        <f t="shared" si="14"/>
        <v>.</v>
      </c>
      <c r="U74" s="36" t="e">
        <f>IF(T74=#REF!," ","x")</f>
        <v>#REF!</v>
      </c>
    </row>
    <row r="75" spans="1:23" ht="12" customHeight="1">
      <c r="C75" s="19" t="s">
        <v>20</v>
      </c>
    </row>
    <row r="76" spans="1:23" s="13" customFormat="1" ht="12" customHeight="1">
      <c r="B76" s="14"/>
      <c r="D76"/>
      <c r="E76"/>
      <c r="F76"/>
      <c r="G76" s="25" t="s">
        <v>19</v>
      </c>
      <c r="H76" s="27" t="s">
        <v>8</v>
      </c>
      <c r="I76" s="26"/>
      <c r="J76" s="25" t="s">
        <v>16</v>
      </c>
      <c r="K76" s="25" t="s">
        <v>21</v>
      </c>
      <c r="L76" s="15"/>
      <c r="M76" s="16"/>
      <c r="N76" s="18"/>
      <c r="O76" s="17"/>
      <c r="Q76" s="11"/>
      <c r="R76" s="11"/>
      <c r="U76" s="37"/>
      <c r="W76" s="37"/>
    </row>
    <row r="77" spans="1:23" s="13" customFormat="1" ht="12" customHeight="1">
      <c r="B77" s="14"/>
      <c r="G77" s="55" t="s">
        <v>9</v>
      </c>
      <c r="H77" s="56" t="s">
        <v>18</v>
      </c>
      <c r="I77" s="57">
        <v>40</v>
      </c>
      <c r="J77" s="58">
        <f>COUNTIF(M2:M74,"A+")</f>
        <v>58</v>
      </c>
      <c r="K77" s="59">
        <f t="shared" ref="K77:K83" si="15">(J77/J$84)*100</f>
        <v>79.452054794520549</v>
      </c>
      <c r="L77" s="15"/>
      <c r="M77" s="16"/>
      <c r="N77" s="18"/>
      <c r="O77" s="17"/>
      <c r="U77" s="37"/>
      <c r="W77" s="37"/>
    </row>
    <row r="78" spans="1:23" s="20" customFormat="1" ht="12" customHeight="1">
      <c r="B78" s="19"/>
      <c r="D78" s="19"/>
      <c r="E78" s="19"/>
      <c r="F78" s="21"/>
      <c r="G78" s="55" t="s">
        <v>11</v>
      </c>
      <c r="H78" s="56" t="s">
        <v>18</v>
      </c>
      <c r="I78" s="57">
        <v>35</v>
      </c>
      <c r="J78" s="58">
        <f>COUNTIF(M2:M74,"A")</f>
        <v>7</v>
      </c>
      <c r="K78" s="59">
        <f t="shared" si="15"/>
        <v>9.5890410958904102</v>
      </c>
      <c r="M78" s="27"/>
      <c r="N78" s="25"/>
      <c r="O78" s="25"/>
      <c r="Q78" s="26"/>
      <c r="R78" s="26"/>
      <c r="U78" s="38"/>
      <c r="W78" s="38"/>
    </row>
    <row r="79" spans="1:23" s="20" customFormat="1" ht="12" customHeight="1">
      <c r="B79" s="19"/>
      <c r="D79" s="22"/>
      <c r="E79" s="22"/>
      <c r="F79" s="22"/>
      <c r="G79" s="55" t="s">
        <v>12</v>
      </c>
      <c r="H79" s="56" t="s">
        <v>18</v>
      </c>
      <c r="I79" s="57">
        <v>30</v>
      </c>
      <c r="J79" s="58">
        <f>COUNTIF(M2:M74,"B+")</f>
        <v>4</v>
      </c>
      <c r="K79" s="59">
        <f t="shared" si="15"/>
        <v>5.4794520547945202</v>
      </c>
      <c r="L79" s="26"/>
      <c r="M79" s="25"/>
      <c r="N79" s="31"/>
      <c r="O79" s="30"/>
      <c r="P79" s="30"/>
      <c r="Q79" s="32"/>
      <c r="R79" s="32"/>
      <c r="U79" s="38"/>
      <c r="W79" s="38"/>
    </row>
    <row r="80" spans="1:23" s="20" customFormat="1" ht="12" customHeight="1">
      <c r="B80" s="19"/>
      <c r="D80" s="22"/>
      <c r="E80" s="22"/>
      <c r="F80" s="22"/>
      <c r="G80" s="55" t="s">
        <v>13</v>
      </c>
      <c r="H80" s="56" t="s">
        <v>18</v>
      </c>
      <c r="I80" s="57">
        <v>25</v>
      </c>
      <c r="J80" s="58">
        <f>COUNTIF(M2:M74,"B")</f>
        <v>1</v>
      </c>
      <c r="K80" s="59">
        <f t="shared" si="15"/>
        <v>1.3698630136986301</v>
      </c>
      <c r="L80" s="26"/>
      <c r="M80" s="25"/>
      <c r="N80" s="31"/>
      <c r="O80" s="30"/>
      <c r="P80" s="30"/>
      <c r="Q80" s="32"/>
      <c r="R80" s="32"/>
      <c r="U80" s="38"/>
      <c r="W80" s="38"/>
    </row>
    <row r="81" spans="2:23" s="20" customFormat="1" ht="12" customHeight="1">
      <c r="B81" s="19"/>
      <c r="D81" s="22"/>
      <c r="E81" s="22"/>
      <c r="F81" s="22"/>
      <c r="G81" s="55" t="s">
        <v>14</v>
      </c>
      <c r="H81" s="56" t="s">
        <v>18</v>
      </c>
      <c r="I81" s="57">
        <v>20</v>
      </c>
      <c r="J81" s="58">
        <f>COUNTIF(M2:M74,"C")</f>
        <v>0</v>
      </c>
      <c r="K81" s="59">
        <f t="shared" si="15"/>
        <v>0</v>
      </c>
      <c r="L81" s="26"/>
      <c r="M81" s="25"/>
      <c r="N81" s="31"/>
      <c r="O81" s="30"/>
      <c r="P81" s="30"/>
      <c r="Q81" s="32"/>
      <c r="R81" s="32"/>
      <c r="U81" s="38"/>
      <c r="W81" s="38"/>
    </row>
    <row r="82" spans="2:23" s="20" customFormat="1" ht="12" customHeight="1">
      <c r="B82" s="19"/>
      <c r="D82" s="22"/>
      <c r="E82" s="22"/>
      <c r="F82" s="22"/>
      <c r="G82" s="55" t="s">
        <v>15</v>
      </c>
      <c r="H82" s="56" t="s">
        <v>18</v>
      </c>
      <c r="I82" s="57">
        <v>15</v>
      </c>
      <c r="J82" s="58">
        <f>COUNTIF(M2:M74,"D")</f>
        <v>0</v>
      </c>
      <c r="K82" s="59">
        <f t="shared" si="15"/>
        <v>0</v>
      </c>
      <c r="L82" s="26"/>
      <c r="M82" s="25"/>
      <c r="N82" s="31"/>
      <c r="O82" s="30"/>
      <c r="P82" s="30"/>
      <c r="Q82" s="32"/>
      <c r="R82" s="32"/>
      <c r="U82" s="38"/>
      <c r="W82" s="38"/>
    </row>
    <row r="83" spans="2:23" s="20" customFormat="1" ht="12" customHeight="1">
      <c r="B83" s="19"/>
      <c r="D83" s="22"/>
      <c r="E83" s="22"/>
      <c r="F83" s="22"/>
      <c r="G83" s="55" t="s">
        <v>7</v>
      </c>
      <c r="H83" s="56" t="s">
        <v>10</v>
      </c>
      <c r="I83" s="57">
        <v>10</v>
      </c>
      <c r="J83" s="58">
        <f>COUNTIF(M2:M74,"F")</f>
        <v>3</v>
      </c>
      <c r="K83" s="59">
        <f t="shared" si="15"/>
        <v>4.10958904109589</v>
      </c>
      <c r="L83" s="26"/>
      <c r="M83" s="25"/>
      <c r="N83" s="31"/>
      <c r="O83" s="30"/>
      <c r="P83" s="30"/>
      <c r="Q83" s="32"/>
      <c r="R83" s="32"/>
      <c r="U83" s="38"/>
      <c r="W83" s="38"/>
    </row>
    <row r="84" spans="2:23" s="20" customFormat="1" ht="12" customHeight="1">
      <c r="B84" s="19"/>
      <c r="D84" s="22"/>
      <c r="E84" s="22"/>
      <c r="F84" s="22"/>
      <c r="G84" s="44"/>
      <c r="H84" s="44"/>
      <c r="I84" s="45" t="s">
        <v>17</v>
      </c>
      <c r="J84" s="46">
        <f>SUM(J77:J83)</f>
        <v>73</v>
      </c>
      <c r="K84" s="54">
        <f>SUM(K77:K83)</f>
        <v>100</v>
      </c>
      <c r="L84" s="26"/>
      <c r="M84" s="25"/>
      <c r="N84" s="31"/>
      <c r="O84" s="30"/>
      <c r="P84" s="30"/>
      <c r="Q84" s="32"/>
      <c r="R84" s="32"/>
      <c r="U84" s="38"/>
      <c r="W84" s="38"/>
    </row>
    <row r="85" spans="2:23" s="5" customFormat="1" ht="12" customHeight="1">
      <c r="B85" s="23"/>
      <c r="C85" s="24"/>
      <c r="D85" s="22"/>
      <c r="E85" s="22"/>
      <c r="F85" s="22"/>
      <c r="L85" s="60"/>
      <c r="M85" s="25"/>
      <c r="N85" s="31"/>
      <c r="O85" s="30"/>
      <c r="P85" s="30"/>
      <c r="Q85" s="32"/>
      <c r="R85" s="32"/>
      <c r="U85" s="39"/>
      <c r="W85" s="39"/>
    </row>
    <row r="86" spans="2:23" s="44" customFormat="1" ht="12" customHeight="1">
      <c r="B86" s="41"/>
      <c r="C86" s="42"/>
      <c r="D86" s="43"/>
      <c r="E86" s="43"/>
      <c r="F86" s="43"/>
      <c r="L86" s="43"/>
      <c r="N86" s="46"/>
      <c r="O86" s="46"/>
      <c r="P86" s="46"/>
      <c r="Q86" s="45"/>
      <c r="R86" s="45"/>
      <c r="U86" s="47"/>
      <c r="W86" s="47"/>
    </row>
  </sheetData>
  <sortState ref="A1:AA363">
    <sortCondition ref="A2:A367"/>
  </sortState>
  <pageMargins left="0.25" right="0.25" top="0.75" bottom="0.75" header="0.3" footer="0.3"/>
  <pageSetup paperSize="9" scale="93" fitToHeight="2" orientation="landscape" horizontalDpi="12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ICTP-2012-Lab</vt:lpstr>
      <vt:lpstr>'ICTP-2012-Lab'!Print_Area</vt:lpstr>
      <vt:lpstr>'ICTP-2012-Lab'!Print_Titles</vt:lpstr>
    </vt:vector>
  </TitlesOfParts>
  <Company>IIIT-Allahabad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Examination Cell</dc:creator>
  <cp:lastModifiedBy>Sanjeev</cp:lastModifiedBy>
  <cp:lastPrinted>2012-11-09T07:29:35Z</cp:lastPrinted>
  <dcterms:created xsi:type="dcterms:W3CDTF">2006-04-02T05:09:15Z</dcterms:created>
  <dcterms:modified xsi:type="dcterms:W3CDTF">2012-11-19T11:28:45Z</dcterms:modified>
</cp:coreProperties>
</file>